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csod.sharepoint.com/sites/Investicije/Dokumenti v skupni rabi/SOČA_ ES in adaptacija/JN ES GOI/Rapis_2021_07_14/Popisi_Excel/"/>
    </mc:Choice>
  </mc:AlternateContent>
  <xr:revisionPtr revIDLastSave="10" documentId="13_ncr:1_{7D5FFDEB-231A-4E82-BD65-BB4F62523303}" xr6:coauthVersionLast="47" xr6:coauthVersionMax="47" xr10:uidLastSave="{AAAF378F-AB3A-445B-B365-5CD490A0337C}"/>
  <bookViews>
    <workbookView xWindow="768" yWindow="768" windowWidth="20676" windowHeight="11640" xr2:uid="{00000000-000D-0000-FFFF-FFFF00000000}"/>
  </bookViews>
  <sheets>
    <sheet name="3_REK" sheetId="2" r:id="rId1"/>
    <sheet name="3_1.SPL" sheetId="19" r:id="rId2"/>
    <sheet name="3_2_MOČ" sheetId="18" r:id="rId3"/>
    <sheet name="3_3_EM" sheetId="33" r:id="rId4"/>
    <sheet name="3_4_RAZ" sheetId="20" r:id="rId5"/>
    <sheet name="3_5_UOZ_" sheetId="21" r:id="rId6"/>
    <sheet name="3_6_SOS" sheetId="28" r:id="rId7"/>
    <sheet name="3_7_IP" sheetId="26" r:id="rId8"/>
    <sheet name="3_8_STR" sheetId="27" r:id="rId9"/>
    <sheet name="3.9_DEM" sheetId="34" r:id="rId10"/>
  </sheets>
  <definedNames>
    <definedName name="_xlnm.Print_Area" localSheetId="9">'3.9_DEM'!$A$1:$G$36</definedName>
    <definedName name="_xlnm.Print_Area" localSheetId="1">'3_1.SPL'!$A$1:$G$62</definedName>
    <definedName name="_xlnm.Print_Area" localSheetId="2">'3_2_MOČ'!$A$1:$G$256</definedName>
    <definedName name="_xlnm.Print_Area" localSheetId="3">'3_3_EM'!$A$1:$G$174</definedName>
    <definedName name="_xlnm.Print_Area" localSheetId="4">'3_4_RAZ'!$A$1:$G$109</definedName>
    <definedName name="_xlnm.Print_Area" localSheetId="5">'3_5_UOZ_'!$A$1:$G$85</definedName>
    <definedName name="_xlnm.Print_Area" localSheetId="6">'3_6_SOS'!$A$1:$G$31</definedName>
    <definedName name="_xlnm.Print_Area" localSheetId="7">'3_7_IP'!$A$1:$G$68</definedName>
    <definedName name="_xlnm.Print_Area" localSheetId="8">'3_8_STR'!$A$1:$G$75</definedName>
    <definedName name="_xlnm.Print_Area" localSheetId="0">'3_REK'!$A$1:$G$50</definedName>
    <definedName name="_xlnm.Print_Titles" localSheetId="9">'3.9_DEM'!$1:$6</definedName>
    <definedName name="_xlnm.Print_Titles" localSheetId="1">'3_1.SPL'!$1:$6</definedName>
    <definedName name="_xlnm.Print_Titles" localSheetId="2">'3_2_MOČ'!$1:$6</definedName>
    <definedName name="_xlnm.Print_Titles" localSheetId="3">'3_3_EM'!$1:$6</definedName>
    <definedName name="_xlnm.Print_Titles" localSheetId="4">'3_4_RAZ'!$1:$6</definedName>
    <definedName name="_xlnm.Print_Titles" localSheetId="5">'3_5_UOZ_'!$1:$6</definedName>
    <definedName name="_xlnm.Print_Titles" localSheetId="6">'3_6_SOS'!$1:$6</definedName>
    <definedName name="_xlnm.Print_Titles" localSheetId="7">'3_7_IP'!$1:$6</definedName>
    <definedName name="_xlnm.Print_Titles" localSheetId="8">'3_8_STR'!$1:$6</definedName>
    <definedName name="_xlnm.Print_Titles" localSheetId="0">'3_REK'!$5:$5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0" i="18" l="1"/>
  <c r="A91" i="18"/>
  <c r="A92" i="18"/>
  <c r="A95" i="18" s="1"/>
  <c r="A93" i="18"/>
  <c r="A94" i="18"/>
  <c r="A84" i="18"/>
  <c r="A86" i="18" s="1"/>
  <c r="A85" i="18"/>
  <c r="A87" i="18"/>
  <c r="A88" i="18"/>
  <c r="A89" i="18" l="1"/>
  <c r="A15" i="34"/>
  <c r="A16" i="34"/>
  <c r="A17" i="34"/>
  <c r="A19" i="34"/>
  <c r="A20" i="34"/>
  <c r="A22" i="34"/>
  <c r="A23" i="34"/>
  <c r="A25" i="34"/>
  <c r="A27" i="34"/>
  <c r="G22" i="34"/>
  <c r="A18" i="34" l="1"/>
  <c r="A21" i="34" s="1"/>
  <c r="A26" i="34" s="1"/>
  <c r="G45" i="18"/>
  <c r="G136" i="18"/>
  <c r="A136" i="18"/>
  <c r="G235" i="18"/>
  <c r="A232" i="18"/>
  <c r="A233" i="18"/>
  <c r="A235" i="18"/>
  <c r="A236" i="18"/>
  <c r="F171" i="33" l="1"/>
  <c r="A170" i="33"/>
  <c r="G25" i="18" l="1"/>
  <c r="F23" i="18"/>
  <c r="G162" i="33"/>
  <c r="A226" i="18" l="1"/>
  <c r="A227" i="18"/>
  <c r="A229" i="18"/>
  <c r="A230" i="18"/>
  <c r="F229" i="18"/>
  <c r="A78" i="18"/>
  <c r="A79" i="18"/>
  <c r="A81" i="18"/>
  <c r="A82" i="18"/>
  <c r="G81" i="18"/>
  <c r="A27" i="27"/>
  <c r="A28" i="27"/>
  <c r="A29" i="27"/>
  <c r="A32" i="27" s="1"/>
  <c r="A30" i="27"/>
  <c r="A31" i="27"/>
  <c r="F30" i="27"/>
  <c r="A64" i="18"/>
  <c r="A73" i="18"/>
  <c r="A75" i="18"/>
  <c r="A76" i="18"/>
  <c r="F72" i="18"/>
  <c r="A130" i="18" l="1"/>
  <c r="G142" i="18"/>
  <c r="A54" i="33"/>
  <c r="A55" i="33"/>
  <c r="A57" i="33"/>
  <c r="A58" i="33"/>
  <c r="A60" i="33"/>
  <c r="F57" i="33"/>
  <c r="F141" i="33"/>
  <c r="F138" i="33"/>
  <c r="A142" i="33"/>
  <c r="A141" i="33"/>
  <c r="A113" i="33"/>
  <c r="A22" i="21"/>
  <c r="A23" i="21"/>
  <c r="A10" i="21"/>
  <c r="A11" i="21"/>
  <c r="A13" i="21"/>
  <c r="A14" i="21"/>
  <c r="A16" i="21"/>
  <c r="A17" i="21"/>
  <c r="G13" i="21"/>
  <c r="G21" i="18"/>
  <c r="G19" i="18"/>
  <c r="G17" i="18"/>
  <c r="G15" i="18"/>
  <c r="G13" i="18"/>
  <c r="G31" i="18"/>
  <c r="F35" i="18"/>
  <c r="F64" i="18"/>
  <c r="A102" i="18"/>
  <c r="A103" i="18"/>
  <c r="G102" i="18"/>
  <c r="A155" i="33"/>
  <c r="A156" i="33"/>
  <c r="A157" i="33"/>
  <c r="A158" i="33"/>
  <c r="A159" i="33"/>
  <c r="A160" i="33"/>
  <c r="A163" i="33"/>
  <c r="A164" i="33"/>
  <c r="A166" i="33"/>
  <c r="F165" i="33"/>
  <c r="A117" i="18"/>
  <c r="A118" i="18"/>
  <c r="A128" i="18"/>
  <c r="F125" i="18"/>
  <c r="F123" i="18"/>
  <c r="G119" i="18"/>
  <c r="A113" i="18"/>
  <c r="A114" i="18"/>
  <c r="A115" i="18"/>
  <c r="A208" i="18"/>
  <c r="A209" i="18"/>
  <c r="A210" i="18"/>
  <c r="A211" i="18"/>
  <c r="A212" i="18"/>
  <c r="A213" i="18"/>
  <c r="A214" i="18"/>
  <c r="A215" i="18"/>
  <c r="A216" i="18"/>
  <c r="A218" i="18"/>
  <c r="A219" i="18"/>
  <c r="A220" i="18"/>
  <c r="A221" i="18"/>
  <c r="A222" i="18"/>
  <c r="A223" i="18"/>
  <c r="A224" i="18"/>
  <c r="A225" i="18"/>
  <c r="G214" i="18"/>
  <c r="A146" i="33"/>
  <c r="A147" i="33"/>
  <c r="A148" i="33"/>
  <c r="A149" i="33"/>
  <c r="A150" i="33"/>
  <c r="A151" i="33"/>
  <c r="A152" i="33"/>
  <c r="A153" i="33"/>
  <c r="A154" i="33"/>
  <c r="A136" i="33"/>
  <c r="A144" i="33"/>
  <c r="G151" i="33"/>
  <c r="F163" i="33"/>
  <c r="G160" i="33"/>
  <c r="G159" i="33"/>
  <c r="G158" i="33"/>
  <c r="G157" i="33"/>
  <c r="G156" i="33"/>
  <c r="G155" i="33"/>
  <c r="G154" i="33"/>
  <c r="G153" i="33"/>
  <c r="G152" i="33"/>
  <c r="G150" i="33"/>
  <c r="G149" i="33"/>
  <c r="G148" i="33"/>
  <c r="G147" i="33"/>
  <c r="G146" i="33"/>
  <c r="G215" i="18"/>
  <c r="A127" i="33" l="1"/>
  <c r="A128" i="33"/>
  <c r="A130" i="33"/>
  <c r="A132" i="33"/>
  <c r="A134" i="33"/>
  <c r="F131" i="33"/>
  <c r="A12" i="33"/>
  <c r="A13" i="33"/>
  <c r="A14" i="33"/>
  <c r="A15" i="33"/>
  <c r="A16" i="33"/>
  <c r="A17" i="33"/>
  <c r="A18" i="33"/>
  <c r="A19" i="33"/>
  <c r="A20" i="33"/>
  <c r="A21" i="33"/>
  <c r="A22" i="33"/>
  <c r="A23" i="33"/>
  <c r="A24" i="33"/>
  <c r="A25" i="33"/>
  <c r="A26" i="33"/>
  <c r="A27" i="33"/>
  <c r="A29" i="33"/>
  <c r="A30" i="33"/>
  <c r="A32" i="33"/>
  <c r="A33" i="33"/>
  <c r="A35" i="33"/>
  <c r="A36" i="33"/>
  <c r="A38" i="33"/>
  <c r="A39" i="33"/>
  <c r="A41" i="33"/>
  <c r="A42" i="33"/>
  <c r="A44" i="33"/>
  <c r="A45" i="33"/>
  <c r="A47" i="33"/>
  <c r="A49" i="33"/>
  <c r="A50" i="33"/>
  <c r="A52" i="33"/>
  <c r="A61" i="33"/>
  <c r="A63" i="33"/>
  <c r="A64" i="33"/>
  <c r="A66" i="33"/>
  <c r="A67" i="33"/>
  <c r="A69" i="33"/>
  <c r="A70" i="33"/>
  <c r="A72" i="33"/>
  <c r="A74" i="33"/>
  <c r="A75" i="33"/>
  <c r="A76" i="33"/>
  <c r="A77" i="33"/>
  <c r="A78" i="33"/>
  <c r="A79" i="33"/>
  <c r="A80" i="33"/>
  <c r="A81" i="33"/>
  <c r="A82" i="33"/>
  <c r="A83" i="33"/>
  <c r="A94" i="33"/>
  <c r="A96" i="33"/>
  <c r="A97" i="33"/>
  <c r="A98" i="33"/>
  <c r="A99" i="33"/>
  <c r="A100" i="33"/>
  <c r="A101" i="33"/>
  <c r="A102" i="33"/>
  <c r="A103" i="33"/>
  <c r="A104" i="33"/>
  <c r="A105" i="33"/>
  <c r="A107" i="33"/>
  <c r="A109" i="33"/>
  <c r="A110" i="33"/>
  <c r="A111" i="33"/>
  <c r="A112" i="33"/>
  <c r="A114" i="33"/>
  <c r="A115" i="33"/>
  <c r="A116" i="33"/>
  <c r="A117" i="33"/>
  <c r="A118" i="33"/>
  <c r="A119" i="33"/>
  <c r="A120" i="33"/>
  <c r="A121" i="33"/>
  <c r="A122" i="33"/>
  <c r="A123" i="33"/>
  <c r="A125" i="33"/>
  <c r="A168" i="33"/>
  <c r="A11" i="33"/>
  <c r="F122" i="33"/>
  <c r="F104" i="33"/>
  <c r="F91" i="33"/>
  <c r="F69" i="33"/>
  <c r="F66" i="33"/>
  <c r="F63" i="33"/>
  <c r="F60" i="33"/>
  <c r="F54" i="33"/>
  <c r="F49" i="33"/>
  <c r="F44" i="33"/>
  <c r="F41" i="33"/>
  <c r="F38" i="33"/>
  <c r="F35" i="33"/>
  <c r="F32" i="33"/>
  <c r="F29" i="33"/>
  <c r="F26" i="33"/>
  <c r="A28" i="33" l="1"/>
  <c r="A31" i="33" s="1"/>
  <c r="A24" i="27"/>
  <c r="A26" i="27" s="1"/>
  <c r="A25" i="27"/>
  <c r="F27" i="27"/>
  <c r="A57" i="27"/>
  <c r="A58" i="27"/>
  <c r="A60" i="27"/>
  <c r="A61" i="27"/>
  <c r="G60" i="27"/>
  <c r="A34" i="33" l="1"/>
  <c r="F62" i="26"/>
  <c r="A53" i="26"/>
  <c r="A54" i="26"/>
  <c r="A56" i="26"/>
  <c r="A57" i="26"/>
  <c r="A59" i="26"/>
  <c r="A60" i="26"/>
  <c r="A62" i="26"/>
  <c r="A63" i="26"/>
  <c r="G59" i="26"/>
  <c r="F56" i="26"/>
  <c r="G56" i="26"/>
  <c r="A88" i="20"/>
  <c r="A89" i="20"/>
  <c r="A91" i="20"/>
  <c r="A92" i="20"/>
  <c r="G77" i="20"/>
  <c r="G79" i="20"/>
  <c r="A77" i="20"/>
  <c r="A78" i="20"/>
  <c r="A80" i="20"/>
  <c r="A82" i="20"/>
  <c r="A94" i="20"/>
  <c r="F91" i="20"/>
  <c r="A37" i="33" l="1"/>
  <c r="A55" i="26"/>
  <c r="A50" i="26"/>
  <c r="A51" i="26"/>
  <c r="F47" i="26"/>
  <c r="A19" i="26"/>
  <c r="A20" i="26"/>
  <c r="A36" i="26"/>
  <c r="A38" i="26"/>
  <c r="A39" i="26"/>
  <c r="A41" i="26"/>
  <c r="F21" i="26"/>
  <c r="G35" i="26"/>
  <c r="F29" i="26"/>
  <c r="G27" i="26"/>
  <c r="G23" i="26"/>
  <c r="G31" i="26"/>
  <c r="A12" i="27"/>
  <c r="A13" i="27"/>
  <c r="A14" i="27"/>
  <c r="A15" i="27"/>
  <c r="A16" i="27"/>
  <c r="A18" i="27"/>
  <c r="A19" i="27"/>
  <c r="G15" i="27"/>
  <c r="A40" i="33" l="1"/>
  <c r="A58" i="26"/>
  <c r="A61" i="26" s="1"/>
  <c r="A64" i="26" s="1"/>
  <c r="A17" i="27"/>
  <c r="A20" i="27" s="1"/>
  <c r="A45" i="27"/>
  <c r="A46" i="27"/>
  <c r="A48" i="27"/>
  <c r="A49" i="27"/>
  <c r="A51" i="27"/>
  <c r="G48" i="27"/>
  <c r="A43" i="33" l="1"/>
  <c r="F39" i="18"/>
  <c r="F41" i="18"/>
  <c r="A207" i="18"/>
  <c r="G19" i="34"/>
  <c r="A28" i="34"/>
  <c r="A30" i="34"/>
  <c r="A31" i="34"/>
  <c r="A33" i="34"/>
  <c r="A14" i="34"/>
  <c r="F30" i="34"/>
  <c r="F114" i="18" l="1"/>
  <c r="F61" i="20"/>
  <c r="F42" i="19"/>
  <c r="G59" i="19"/>
  <c r="A36" i="19"/>
  <c r="A38" i="19" s="1"/>
  <c r="A37" i="19"/>
  <c r="A39" i="19"/>
  <c r="A40" i="19"/>
  <c r="A42" i="19"/>
  <c r="A43" i="19"/>
  <c r="A45" i="19"/>
  <c r="A47" i="19"/>
  <c r="A49" i="19"/>
  <c r="A51" i="19"/>
  <c r="A53" i="19"/>
  <c r="A55" i="19"/>
  <c r="G52" i="19"/>
  <c r="G48" i="19"/>
  <c r="A49" i="21"/>
  <c r="A51" i="21"/>
  <c r="A53" i="21"/>
  <c r="A55" i="21"/>
  <c r="A57" i="21"/>
  <c r="A59" i="21"/>
  <c r="A61" i="21"/>
  <c r="A63" i="21"/>
  <c r="A65" i="21"/>
  <c r="A67" i="21"/>
  <c r="A69" i="21"/>
  <c r="A71" i="21"/>
  <c r="A73" i="21"/>
  <c r="A75" i="21"/>
  <c r="A77" i="21"/>
  <c r="A79" i="21"/>
  <c r="A81" i="21"/>
  <c r="A38" i="21"/>
  <c r="A39" i="21"/>
  <c r="A41" i="21"/>
  <c r="A42" i="21"/>
  <c r="A44" i="21"/>
  <c r="A46" i="21"/>
  <c r="A47" i="21"/>
  <c r="F22" i="21"/>
  <c r="F54" i="18"/>
  <c r="F56" i="18"/>
  <c r="F52" i="18"/>
  <c r="A238" i="18"/>
  <c r="A239" i="18"/>
  <c r="A241" i="18"/>
  <c r="A242" i="18"/>
  <c r="A244" i="18"/>
  <c r="A245" i="18"/>
  <c r="A105" i="18"/>
  <c r="A106" i="18"/>
  <c r="A107" i="18"/>
  <c r="A109" i="18"/>
  <c r="G106" i="18"/>
  <c r="A99" i="18"/>
  <c r="A100" i="18"/>
  <c r="G90" i="18"/>
  <c r="A95" i="20"/>
  <c r="A24" i="20"/>
  <c r="A25" i="20"/>
  <c r="A27" i="20"/>
  <c r="A29" i="20"/>
  <c r="A30" i="20"/>
  <c r="A33" i="20"/>
  <c r="A70" i="20"/>
  <c r="A71" i="20"/>
  <c r="A75" i="20"/>
  <c r="A83" i="20"/>
  <c r="G74" i="20"/>
  <c r="G72" i="20"/>
  <c r="G70" i="20"/>
  <c r="A67" i="20"/>
  <c r="A68" i="20"/>
  <c r="A10" i="20"/>
  <c r="A11" i="20"/>
  <c r="A12" i="20"/>
  <c r="A22" i="20"/>
  <c r="G26" i="20"/>
  <c r="F15" i="20"/>
  <c r="G13" i="20"/>
  <c r="G21" i="20"/>
  <c r="G19" i="20"/>
  <c r="G17" i="20"/>
  <c r="F33" i="34"/>
  <c r="A48" i="33" l="1"/>
  <c r="A29" i="34"/>
  <c r="A41" i="19"/>
  <c r="G143" i="18"/>
  <c r="A100" i="20"/>
  <c r="A101" i="20"/>
  <c r="A103" i="20"/>
  <c r="A104" i="20"/>
  <c r="A106" i="20"/>
  <c r="F103" i="20"/>
  <c r="A133" i="18"/>
  <c r="A134" i="18"/>
  <c r="A135" i="18"/>
  <c r="A137" i="18"/>
  <c r="A138" i="18"/>
  <c r="A139" i="18"/>
  <c r="A140" i="18"/>
  <c r="A141" i="18"/>
  <c r="A144" i="18"/>
  <c r="A145" i="18"/>
  <c r="G139" i="18"/>
  <c r="F238" i="18"/>
  <c r="F149" i="18"/>
  <c r="F226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47" i="18"/>
  <c r="A248" i="18"/>
  <c r="A250" i="18"/>
  <c r="A251" i="18"/>
  <c r="A132" i="18"/>
  <c r="F129" i="18"/>
  <c r="A146" i="18"/>
  <c r="A147" i="18"/>
  <c r="G138" i="18"/>
  <c r="G193" i="18"/>
  <c r="G204" i="18"/>
  <c r="G203" i="18"/>
  <c r="G202" i="18"/>
  <c r="G201" i="18"/>
  <c r="G200" i="18"/>
  <c r="G199" i="18"/>
  <c r="G198" i="18"/>
  <c r="G197" i="18"/>
  <c r="G196" i="18"/>
  <c r="G195" i="18"/>
  <c r="G194" i="18"/>
  <c r="G192" i="18"/>
  <c r="G191" i="18"/>
  <c r="G190" i="18"/>
  <c r="G188" i="18"/>
  <c r="G185" i="18"/>
  <c r="G184" i="18"/>
  <c r="G183" i="18"/>
  <c r="G182" i="18"/>
  <c r="G181" i="18"/>
  <c r="G180" i="18"/>
  <c r="G179" i="18"/>
  <c r="G178" i="18"/>
  <c r="G177" i="18"/>
  <c r="G176" i="18"/>
  <c r="G175" i="18"/>
  <c r="G174" i="18"/>
  <c r="G173" i="18"/>
  <c r="G172" i="18"/>
  <c r="G170" i="18"/>
  <c r="G159" i="18"/>
  <c r="G158" i="18"/>
  <c r="A148" i="18"/>
  <c r="A149" i="18"/>
  <c r="A150" i="18"/>
  <c r="G152" i="18"/>
  <c r="A53" i="33" l="1"/>
  <c r="A32" i="34"/>
  <c r="A46" i="19"/>
  <c r="A56" i="33" l="1"/>
  <c r="A59" i="33" s="1"/>
  <c r="A62" i="33" s="1"/>
  <c r="A48" i="19"/>
  <c r="A65" i="33" l="1"/>
  <c r="A68" i="33" s="1"/>
  <c r="A73" i="33" s="1"/>
  <c r="A95" i="33" s="1"/>
  <c r="A108" i="33" s="1"/>
  <c r="A50" i="19"/>
  <c r="A52" i="19" s="1"/>
  <c r="G17" i="28"/>
  <c r="A129" i="33" l="1"/>
  <c r="A131" i="33" s="1"/>
  <c r="F72" i="27"/>
  <c r="A21" i="27"/>
  <c r="A22" i="27"/>
  <c r="A33" i="27"/>
  <c r="A34" i="27"/>
  <c r="A36" i="27"/>
  <c r="A37" i="27"/>
  <c r="A39" i="27"/>
  <c r="A40" i="27"/>
  <c r="A42" i="27"/>
  <c r="A43" i="27"/>
  <c r="A52" i="27"/>
  <c r="A54" i="27"/>
  <c r="A55" i="27"/>
  <c r="A63" i="27"/>
  <c r="A64" i="27"/>
  <c r="A66" i="27"/>
  <c r="A67" i="27"/>
  <c r="A69" i="27"/>
  <c r="A70" i="27"/>
  <c r="A72" i="27"/>
  <c r="G24" i="27"/>
  <c r="A10" i="27"/>
  <c r="A11" i="27" s="1"/>
  <c r="G12" i="27"/>
  <c r="A9" i="27"/>
  <c r="F27" i="34"/>
  <c r="F35" i="34" s="1"/>
  <c r="G63" i="27"/>
  <c r="G51" i="27"/>
  <c r="G39" i="27"/>
  <c r="G36" i="27"/>
  <c r="A133" i="33" l="1"/>
  <c r="A135" i="33" s="1"/>
  <c r="A137" i="33" s="1"/>
  <c r="F232" i="18"/>
  <c r="A64" i="20"/>
  <c r="A65" i="20"/>
  <c r="F67" i="20"/>
  <c r="A140" i="33" l="1"/>
  <c r="A145" i="33" s="1"/>
  <c r="A23" i="27"/>
  <c r="A85" i="20"/>
  <c r="A86" i="20"/>
  <c r="A97" i="20"/>
  <c r="A98" i="20"/>
  <c r="F33" i="26"/>
  <c r="F25" i="26"/>
  <c r="A10" i="18"/>
  <c r="A11" i="18"/>
  <c r="A165" i="33" l="1"/>
  <c r="A167" i="33" s="1"/>
  <c r="G59" i="20"/>
  <c r="G56" i="20"/>
  <c r="A169" i="33" l="1"/>
  <c r="A171" i="33" s="1"/>
  <c r="A35" i="27"/>
  <c r="G82" i="21"/>
  <c r="G80" i="21"/>
  <c r="G78" i="21"/>
  <c r="G76" i="21"/>
  <c r="G74" i="21"/>
  <c r="G72" i="21"/>
  <c r="G70" i="21"/>
  <c r="G68" i="21"/>
  <c r="G66" i="21"/>
  <c r="G64" i="21"/>
  <c r="G62" i="21"/>
  <c r="G60" i="21"/>
  <c r="G56" i="21"/>
  <c r="G54" i="21"/>
  <c r="G52" i="21"/>
  <c r="G50" i="21"/>
  <c r="G48" i="21"/>
  <c r="B84" i="21"/>
  <c r="A38" i="27" l="1"/>
  <c r="G32" i="19"/>
  <c r="G25" i="19"/>
  <c r="A41" i="27" l="1"/>
  <c r="A44" i="27" s="1"/>
  <c r="A47" i="27" s="1"/>
  <c r="A50" i="27" s="1"/>
  <c r="A56" i="19"/>
  <c r="A58" i="19"/>
  <c r="A53" i="27" l="1"/>
  <c r="A56" i="27" s="1"/>
  <c r="A59" i="27" s="1"/>
  <c r="A62" i="27" s="1"/>
  <c r="F39" i="19"/>
  <c r="F57" i="19"/>
  <c r="F50" i="19"/>
  <c r="F46" i="19"/>
  <c r="A65" i="27" l="1"/>
  <c r="A68" i="27" s="1"/>
  <c r="A71" i="27" s="1"/>
  <c r="H7" i="19"/>
  <c r="H8" i="19"/>
  <c r="H9" i="19"/>
  <c r="H10" i="19"/>
  <c r="H43" i="19" l="1"/>
  <c r="B33" i="2" l="1"/>
  <c r="A33" i="2"/>
  <c r="F33" i="2"/>
  <c r="B35" i="34"/>
  <c r="G16" i="34"/>
  <c r="G35" i="34" l="1"/>
  <c r="G33" i="2" s="1"/>
  <c r="G141" i="18" l="1"/>
  <c r="G134" i="18"/>
  <c r="G137" i="18"/>
  <c r="G135" i="18"/>
  <c r="G148" i="18"/>
  <c r="G147" i="18"/>
  <c r="G146" i="18"/>
  <c r="G145" i="18"/>
  <c r="G144" i="18"/>
  <c r="G140" i="18"/>
  <c r="G133" i="18"/>
  <c r="G132" i="18"/>
  <c r="G213" i="18"/>
  <c r="G225" i="18"/>
  <c r="G224" i="18"/>
  <c r="G223" i="18"/>
  <c r="G222" i="18"/>
  <c r="G221" i="18"/>
  <c r="G220" i="18"/>
  <c r="G219" i="18"/>
  <c r="G218" i="18"/>
  <c r="G212" i="18"/>
  <c r="G211" i="18"/>
  <c r="G210" i="18"/>
  <c r="G209" i="18"/>
  <c r="G208" i="18"/>
  <c r="G207" i="18"/>
  <c r="G167" i="18"/>
  <c r="G166" i="18"/>
  <c r="G165" i="18"/>
  <c r="G164" i="18"/>
  <c r="G163" i="18"/>
  <c r="G162" i="18"/>
  <c r="G161" i="18"/>
  <c r="G160" i="18"/>
  <c r="G157" i="18"/>
  <c r="G156" i="18"/>
  <c r="G155" i="18"/>
  <c r="G154" i="18"/>
  <c r="B25" i="2" l="1"/>
  <c r="B27" i="2"/>
  <c r="A27" i="2"/>
  <c r="A26" i="2"/>
  <c r="A25" i="2"/>
  <c r="G173" i="33"/>
  <c r="G27" i="2" s="1"/>
  <c r="B173" i="33"/>
  <c r="F169" i="33"/>
  <c r="F167" i="33"/>
  <c r="F135" i="33"/>
  <c r="F133" i="33"/>
  <c r="F129" i="33"/>
  <c r="F173" i="33" l="1"/>
  <c r="F27" i="2" s="1"/>
  <c r="F64" i="20" l="1"/>
  <c r="F50" i="20"/>
  <c r="F247" i="18" l="1"/>
  <c r="F244" i="18"/>
  <c r="F61" i="18"/>
  <c r="F68" i="18"/>
  <c r="G16" i="26" l="1"/>
  <c r="F41" i="26"/>
  <c r="F43" i="18" l="1"/>
  <c r="G127" i="18" l="1"/>
  <c r="F106" i="20" l="1"/>
  <c r="G253" i="18"/>
  <c r="G250" i="18"/>
  <c r="G241" i="18"/>
  <c r="F121" i="18" l="1"/>
  <c r="F117" i="18"/>
  <c r="F59" i="18"/>
  <c r="F33" i="18"/>
  <c r="F29" i="18"/>
  <c r="F27" i="18"/>
  <c r="B32" i="2" l="1"/>
  <c r="B31" i="2"/>
  <c r="B30" i="2"/>
  <c r="A32" i="2"/>
  <c r="A31" i="2"/>
  <c r="A30" i="2"/>
  <c r="G28" i="28" l="1"/>
  <c r="B30" i="28"/>
  <c r="G25" i="28"/>
  <c r="G22" i="28"/>
  <c r="G20" i="28"/>
  <c r="G13" i="28"/>
  <c r="A11" i="28"/>
  <c r="A15" i="28" s="1"/>
  <c r="G57" i="27"/>
  <c r="G54" i="27"/>
  <c r="G45" i="27"/>
  <c r="G42" i="27"/>
  <c r="B74" i="27"/>
  <c r="G69" i="27"/>
  <c r="G66" i="27"/>
  <c r="G33" i="27"/>
  <c r="G21" i="27"/>
  <c r="G18" i="27"/>
  <c r="G53" i="26"/>
  <c r="G50" i="26"/>
  <c r="F30" i="28" l="1"/>
  <c r="F30" i="2" s="1"/>
  <c r="G30" i="28"/>
  <c r="G30" i="2" s="1"/>
  <c r="A19" i="28"/>
  <c r="G74" i="27"/>
  <c r="G32" i="2" s="1"/>
  <c r="F74" i="27"/>
  <c r="F32" i="2" s="1"/>
  <c r="G44" i="26"/>
  <c r="B67" i="26"/>
  <c r="G65" i="26"/>
  <c r="G38" i="26"/>
  <c r="G13" i="26"/>
  <c r="G10" i="26"/>
  <c r="A9" i="26"/>
  <c r="A22" i="28" l="1"/>
  <c r="A12" i="26"/>
  <c r="F67" i="26"/>
  <c r="F31" i="2" s="1"/>
  <c r="G67" i="26"/>
  <c r="G31" i="2" s="1"/>
  <c r="A24" i="28" l="1"/>
  <c r="A27" i="28" s="1"/>
  <c r="A15" i="26"/>
  <c r="A18" i="26" l="1"/>
  <c r="A37" i="26" s="1"/>
  <c r="A40" i="26" s="1"/>
  <c r="A43" i="26" l="1"/>
  <c r="A46" i="26" s="1"/>
  <c r="A49" i="26" s="1"/>
  <c r="A52" i="26" s="1"/>
  <c r="G16" i="21" l="1"/>
  <c r="G41" i="21"/>
  <c r="G38" i="21"/>
  <c r="G35" i="21"/>
  <c r="G32" i="21"/>
  <c r="G29" i="21"/>
  <c r="F84" i="21"/>
  <c r="F29" i="2" s="1"/>
  <c r="F100" i="20"/>
  <c r="F97" i="20"/>
  <c r="F94" i="20"/>
  <c r="F29" i="20"/>
  <c r="F24" i="20"/>
  <c r="F88" i="20"/>
  <c r="F85" i="20"/>
  <c r="F82" i="20"/>
  <c r="F53" i="20" l="1"/>
  <c r="F47" i="20"/>
  <c r="F44" i="20"/>
  <c r="F41" i="20"/>
  <c r="F38" i="20"/>
  <c r="F35" i="20"/>
  <c r="F108" i="20" l="1"/>
  <c r="F28" i="2" s="1"/>
  <c r="F255" i="18"/>
  <c r="F26" i="2" s="1"/>
  <c r="H32" i="2" l="1"/>
  <c r="G125" i="18"/>
  <c r="G99" i="18"/>
  <c r="G96" i="18"/>
  <c r="G93" i="18"/>
  <c r="G84" i="18"/>
  <c r="G78" i="18"/>
  <c r="G75" i="18"/>
  <c r="G37" i="18"/>
  <c r="F61" i="19" l="1"/>
  <c r="B29" i="2"/>
  <c r="A29" i="2"/>
  <c r="B28" i="2"/>
  <c r="A28" i="2"/>
  <c r="B26" i="2"/>
  <c r="B24" i="2"/>
  <c r="G43" i="21"/>
  <c r="F25" i="2" l="1"/>
  <c r="G19" i="21"/>
  <c r="G10" i="21"/>
  <c r="A9" i="21"/>
  <c r="B108" i="20"/>
  <c r="A12" i="21" l="1"/>
  <c r="F35" i="2"/>
  <c r="F39" i="2" s="1"/>
  <c r="G84" i="21"/>
  <c r="G29" i="2" s="1"/>
  <c r="F40" i="2" l="1"/>
  <c r="F41" i="2" s="1"/>
  <c r="A15" i="21"/>
  <c r="A18" i="21" s="1"/>
  <c r="A9" i="20"/>
  <c r="H42" i="19"/>
  <c r="H41" i="19"/>
  <c r="H37" i="19"/>
  <c r="B61" i="19"/>
  <c r="H61" i="19" s="1"/>
  <c r="H60" i="19"/>
  <c r="H36" i="19"/>
  <c r="G36" i="19"/>
  <c r="H35" i="19"/>
  <c r="A35" i="19"/>
  <c r="H34" i="19"/>
  <c r="H33" i="19"/>
  <c r="B255" i="18"/>
  <c r="G110" i="18"/>
  <c r="G87" i="18"/>
  <c r="G70" i="18"/>
  <c r="G66" i="18"/>
  <c r="G50" i="18"/>
  <c r="G48" i="18"/>
  <c r="A9" i="18"/>
  <c r="A21" i="21" l="1"/>
  <c r="A24" i="21" s="1"/>
  <c r="A23" i="20"/>
  <c r="A28" i="20" s="1"/>
  <c r="G255" i="18"/>
  <c r="G26" i="2" s="1"/>
  <c r="G108" i="20"/>
  <c r="G28" i="2" s="1"/>
  <c r="A47" i="18"/>
  <c r="A34" i="20" l="1"/>
  <c r="I32" i="2"/>
  <c r="A58" i="18"/>
  <c r="A28" i="21" l="1"/>
  <c r="A31" i="21" s="1"/>
  <c r="A34" i="21" s="1"/>
  <c r="A37" i="21" s="1"/>
  <c r="A63" i="18"/>
  <c r="A74" i="18" l="1"/>
  <c r="A40" i="21"/>
  <c r="A43" i="21" s="1"/>
  <c r="A57" i="19"/>
  <c r="B35" i="2"/>
  <c r="A77" i="18" l="1"/>
  <c r="A80" i="18" s="1"/>
  <c r="A48" i="21"/>
  <c r="A50" i="21" s="1"/>
  <c r="A52" i="21" s="1"/>
  <c r="A54" i="21" s="1"/>
  <c r="A59" i="19"/>
  <c r="A83" i="18" l="1"/>
  <c r="A56" i="21"/>
  <c r="A58" i="21" s="1"/>
  <c r="A60" i="21" s="1"/>
  <c r="A62" i="21" s="1"/>
  <c r="A64" i="21" l="1"/>
  <c r="A66" i="21" s="1"/>
  <c r="A68" i="21" s="1"/>
  <c r="A70" i="21" s="1"/>
  <c r="A72" i="21" s="1"/>
  <c r="A74" i="21" s="1"/>
  <c r="A76" i="21" s="1"/>
  <c r="A78" i="21" s="1"/>
  <c r="A80" i="21" s="1"/>
  <c r="A82" i="21" s="1"/>
  <c r="A98" i="18" l="1"/>
  <c r="A101" i="18" s="1"/>
  <c r="A104" i="18" s="1"/>
  <c r="A108" i="18" l="1"/>
  <c r="A112" i="18" s="1"/>
  <c r="A116" i="18" s="1"/>
  <c r="A129" i="18" s="1"/>
  <c r="A131" i="18" s="1"/>
  <c r="G61" i="19"/>
  <c r="G25" i="2" l="1"/>
  <c r="G34" i="2" s="1"/>
  <c r="G35" i="2" l="1"/>
  <c r="G39" i="2" s="1"/>
  <c r="A151" i="18"/>
  <c r="G40" i="2" l="1"/>
  <c r="G41" i="2" s="1"/>
  <c r="A169" i="18"/>
  <c r="A187" i="18" s="1"/>
  <c r="A206" i="18" s="1"/>
  <c r="A228" i="18" s="1"/>
  <c r="A231" i="18" s="1"/>
  <c r="A234" i="18" l="1"/>
  <c r="A237" i="18" s="1"/>
  <c r="A240" i="18" l="1"/>
  <c r="A243" i="18" s="1"/>
  <c r="A246" i="18" s="1"/>
  <c r="A37" i="20"/>
  <c r="A249" i="18" l="1"/>
  <c r="A252" i="18" s="1"/>
  <c r="A40" i="20"/>
  <c r="A43" i="20" s="1"/>
  <c r="A46" i="20" s="1"/>
  <c r="A49" i="20" l="1"/>
  <c r="A52" i="20" l="1"/>
  <c r="A55" i="20" l="1"/>
  <c r="A58" i="20" l="1"/>
  <c r="A63" i="20" l="1"/>
  <c r="A66" i="20" l="1"/>
  <c r="A69" i="20" l="1"/>
  <c r="A76" i="20" s="1"/>
  <c r="A81" i="20" l="1"/>
  <c r="A84" i="20" s="1"/>
  <c r="A87" i="20" l="1"/>
  <c r="A90" i="20" s="1"/>
  <c r="A93" i="20" l="1"/>
  <c r="A96" i="20" s="1"/>
  <c r="A99" i="20" s="1"/>
  <c r="A102" i="20" s="1"/>
  <c r="A105" i="20" s="1"/>
</calcChain>
</file>

<file path=xl/sharedStrings.xml><?xml version="1.0" encoding="utf-8"?>
<sst xmlns="http://schemas.openxmlformats.org/spreadsheetml/2006/main" count="984" uniqueCount="463">
  <si>
    <t>ŠT.</t>
  </si>
  <si>
    <t>POSTAVKA</t>
  </si>
  <si>
    <t>E</t>
  </si>
  <si>
    <t>KOL</t>
  </si>
  <si>
    <t>CENA(€)</t>
  </si>
  <si>
    <t>SPLOŠNO</t>
  </si>
  <si>
    <t>m</t>
  </si>
  <si>
    <t>kos</t>
  </si>
  <si>
    <t>kpl</t>
  </si>
  <si>
    <t>MOČ</t>
  </si>
  <si>
    <t>RAZSVETLJAVA</t>
  </si>
  <si>
    <t>DDV (22%)</t>
  </si>
  <si>
    <t>SKUPAJ Z DDV (22%)</t>
  </si>
  <si>
    <t>OPOMBA:
Izvajalec mora imeti potrdilo o strokovnem usposabljanju (Slovensko združenje za požarno varnost).
Pri izdelavi požarne zaščite prehodov obvezna prisotnost izdelovalca požarnega izkaza.</t>
  </si>
  <si>
    <t>Kabli položeni delno podometno in uvlečeni v izolacijske cevi, delno pa nadometno položeni v izolacijske cevi in perforirane kabelske police komplet z dozami in instalacijskim priborom.</t>
  </si>
  <si>
    <t>Dobava in montaža inštalacijskih cevi, položenih podometno ali na kabelski polici, komplet z vdolbenjem zidov in instalacijskim priborom:</t>
  </si>
  <si>
    <t>SPLOŠNE ZAHTEVE</t>
  </si>
  <si>
    <t>SKUPAJ</t>
  </si>
  <si>
    <t>OBJEKT:</t>
  </si>
  <si>
    <t>REKAPITULACIJA:</t>
  </si>
  <si>
    <t>SESTAVIL:</t>
  </si>
  <si>
    <t>KRAJ IN DATUM:</t>
  </si>
  <si>
    <t>INVESTITOR:</t>
  </si>
  <si>
    <t>© Copyright Savaprojekt d.d.</t>
  </si>
  <si>
    <t>Priprava dokumentacije za potrebe izdelave PID vključno z vsemi vrisanimi shemami, spremembami,., seznama z opisom sprememb</t>
  </si>
  <si>
    <t>ter predaja projektantskemu podjetju.</t>
  </si>
  <si>
    <t>verzija: SPK_01</t>
  </si>
  <si>
    <t>ELEKTROINŠTALACIJSKA DELA</t>
  </si>
  <si>
    <t>- fi-16</t>
  </si>
  <si>
    <t>- fi-23</t>
  </si>
  <si>
    <t>- fi-32</t>
  </si>
  <si>
    <t>- fi-50</t>
  </si>
  <si>
    <t>- pk 50</t>
  </si>
  <si>
    <t>- pk 100</t>
  </si>
  <si>
    <t>- pk 200</t>
  </si>
  <si>
    <t>enakovredno: TEM Čatež</t>
  </si>
  <si>
    <t>enakovredno: Elba</t>
  </si>
  <si>
    <t>št.z.</t>
  </si>
  <si>
    <t>- navadno</t>
  </si>
  <si>
    <t>- serijsko</t>
  </si>
  <si>
    <t>- menjalno</t>
  </si>
  <si>
    <t>Električne meritve, preizkus funkcionalnosti, atesti, izjave, ter storitve pooblaščenega preglednika po Pravilniku o zahtevah za NN inštalacije v stavbah (opravljen izpit NPK) 
vključno s poročilom o vpisu preseka, tipa kabla in moči,</t>
  </si>
  <si>
    <t>enakovredno: CAT6 "SCHRACK"</t>
  </si>
  <si>
    <t>- organizator kablov 1HE, 19"</t>
  </si>
  <si>
    <t>Električne meritve, atesti, izjave, 
komplet protokol</t>
  </si>
  <si>
    <t xml:space="preserve">Dobava in montaža nadometnih cevi, komplet z OG distančniki in priborom za montažo </t>
  </si>
  <si>
    <t>- PN/T-16 mm</t>
  </si>
  <si>
    <t>- PN/T-23 mm</t>
  </si>
  <si>
    <t>Konstrukcijsko železo raznih profilov za izdelavo nosilcev in držal za kabelske police, opremo in maske</t>
  </si>
  <si>
    <t>komplet</t>
  </si>
  <si>
    <t>kg</t>
  </si>
  <si>
    <t>Instalacijski kanal NIK s pokrovom, priborom za montažo, različnih dimenzij</t>
  </si>
  <si>
    <t>Nosilci za polaganje kablov tik pod stropom, iz perforiranega pločevinastega traka, ali PVC "lisičji rep", ali namensko izdelani nosilci,</t>
  </si>
  <si>
    <t>komplet z montažo</t>
  </si>
  <si>
    <t>enakovredno: TEM Čatež (skladno z IPK)</t>
  </si>
  <si>
    <t>Vtičnica enofazna 16A, 250V, IP44 za p/o montažo, vgrajena do pokrova, komplet s priborom za montažo, napisno ploščico za vpis tokokroga in označitvijo tokokroga</t>
  </si>
  <si>
    <t>- na črpalke</t>
  </si>
  <si>
    <t>- na el.magnetni ventil</t>
  </si>
  <si>
    <t>UPRAVIČENI STROŠKI (€)</t>
  </si>
  <si>
    <t>NEUPRAVIČENI STROŠKI (€)</t>
  </si>
  <si>
    <t>Komplet</t>
  </si>
  <si>
    <t>- enakovredno: Tridonic</t>
  </si>
  <si>
    <t>Senzor gibanja za vklop razsvetljave (z relejem), nastavitev časa in občutljivosti, doseg min. 10m, 16A, 250V, kot zaznavanja 360°, IP45</t>
  </si>
  <si>
    <t>Senzor gibanja za vklop razsvetljave (z relejem), nastavitev časa in občutljivosti, doseg min. 10m, 16A, 250V, kot zaznavanja 120°, IP45</t>
  </si>
  <si>
    <t xml:space="preserve">Instalacijski kanal NIK s pokrovom, priborom za montažo in montažo, </t>
  </si>
  <si>
    <t>- različnih dimenzij</t>
  </si>
  <si>
    <t>kom</t>
  </si>
  <si>
    <t>Zaključevanje UTP kablov na vtičnicah,</t>
  </si>
  <si>
    <t>Zaključevanje UTP kablov na Patch panelih,</t>
  </si>
  <si>
    <t>Označevanje posameznih vtičnic in pripadajočih kablov s trajnimi oznakami</t>
  </si>
  <si>
    <t>enakovredno: "SCHRACK"</t>
  </si>
  <si>
    <t>Razdelilne doze, priključne doze, drobni potrošni in pritrdilni material, stroški dostave, manipulativni stroški, dokumentacija</t>
  </si>
  <si>
    <t>Razdelilec za lokalno izen. potencialov Rip za p/o montažo</t>
  </si>
  <si>
    <t>Vodnik položen p/o v izolacijskih ceveh ali na kabelskih policah:</t>
  </si>
  <si>
    <t>komplet s polaganjem</t>
  </si>
  <si>
    <t xml:space="preserve">Izolacijska cev PNT (ravna) fi-13,5mm do 16 mm, položena nadometno, komplet z dozami in </t>
  </si>
  <si>
    <t>priborom za montažo</t>
  </si>
  <si>
    <t>Izolacijska cev RBT (rebrasta) fi-13,5mm do 16 mm, položena p/o ali n/o, komplet z dozami in</t>
  </si>
  <si>
    <t>IZENAČITEV POTENCIALOV</t>
  </si>
  <si>
    <t>STRELOVOD, OZEMLJITVE</t>
  </si>
  <si>
    <t>enakovredno: Hermi</t>
  </si>
  <si>
    <t>Križna sponka žica-žica, material Rf</t>
  </si>
  <si>
    <t>Merilna križna sponka 58x58/3, material Rf,</t>
  </si>
  <si>
    <t>enakovredno: Hermi KON02</t>
  </si>
  <si>
    <t>Izolacijska cev fi-29mm položena p/o</t>
  </si>
  <si>
    <t>Izdelava stika na kovinsko ograjo, kovinski podboj vrat in kovinsko konstrukcijo z varjenjem in antikorozijsko zaščito zvara</t>
  </si>
  <si>
    <t>SOS SISTEM</t>
  </si>
  <si>
    <t>enakovredno: SOS-1PS-S "SEA"</t>
  </si>
  <si>
    <t>- UTP cat 5e</t>
  </si>
  <si>
    <t>Funkcionalni preizkus, spuščanje sistema v pogon, šolanje osebja, izdelava navodil, sodelovanje pri tehničnem pregledu in izdaje potrdila o brezhibnosti sistema</t>
  </si>
  <si>
    <t xml:space="preserve">Droben nespecificiran material ( doze, ...), manipulativni stroški in el. meritve  </t>
  </si>
  <si>
    <t xml:space="preserve">komplet </t>
  </si>
  <si>
    <t>ozemlj. sponkami in priborom za montažo na steno, montiran horizontalno ter vertikalno</t>
  </si>
  <si>
    <t>Drobni material, doze, manipulativni in transportni stroški, skladiščenje materiala ter ureditev gradbišča</t>
  </si>
  <si>
    <t>Izdelava shem (izvleček iz PID dokumentacije) za potrebe namestitve na objektu ali v opremo, elek. razdelilnike ipd.</t>
  </si>
  <si>
    <t xml:space="preserve"> - v 1 izvodu</t>
  </si>
  <si>
    <t>Računalniški kabel tip U/UTP Cat6A,  4x2xAWG23/1, LS0H, 625MHz, položen na kabelske police, v parapetne kanale in izol.cevi, komplet z instalacijskim priborom</t>
  </si>
  <si>
    <t>Perforirana kabelska polica hladno cinkana s pokrovom, spojkami za natikanje, konzolami za montažo na zid ali strop, vijaki, maticami,
komplet,
kot npr. Elba:</t>
  </si>
  <si>
    <t>Izvedba el. priključkov na posamezno opremo (priključek se izvede za napajanje naprave 
ter do krmilnika oz. stikala za posamezno    napravo):</t>
  </si>
  <si>
    <t>Vtičnica "šuko"za p/o montažo, enojna 16A, 250V, komplet s priborom za montažo,
napisno ploščico za vpis tokokroga ter označitvijo tokokroga</t>
  </si>
  <si>
    <t>Vtičnica "Šuko" 16A, 250V, trojna, mreža,  z dozo in priborom za montažo v instalacijski parapetni kanal ali instalacijski stebriček ter napisno ploščico za vpis tokokroga in 
označitvijo tokokroga</t>
  </si>
  <si>
    <t>Vtičnica trifazna 16A, 400V, IP65 za n/o montažo, komplet s priborom za montažo, napisno ploščico za vpis tokokroga in 
označitvijo tokokroga</t>
  </si>
  <si>
    <t>Razvodne doze, fi-60mm in fi-80 mm p/o,</t>
  </si>
  <si>
    <t>Izdelava stika na zaščitno zbiralko v ostalih električnih omaricah</t>
  </si>
  <si>
    <t>s kabelskim čevljem in vijakom</t>
  </si>
  <si>
    <t>Izdelava stika na kabelske police, instal. parapetne kanale, vodovod, cevi centralnega ogrevanja, prezr. kanale, kovinsko konstrukcijo spuščenega stropa s kab. čevljem in vijakom</t>
  </si>
  <si>
    <t>ali pa z objemko in vijakom</t>
  </si>
  <si>
    <t>Električne meritve, drobni montažni material in pribor ter storitve 
pooblaščenega preglednika po Pravilniku o zahtevah za NN inštalacije v stavbah</t>
  </si>
  <si>
    <t>Stikalo za p/o montažo 16 A, 250 V, komplet z dozo, s priborom za montažo in napisno ploščico ter označitvijo tokokroga,
kot npr. Tem Čatež (soft)</t>
  </si>
  <si>
    <t>1.</t>
  </si>
  <si>
    <t>2.</t>
  </si>
  <si>
    <t>- RS485 (s konektroji)</t>
  </si>
  <si>
    <t>3.</t>
  </si>
  <si>
    <t>4.</t>
  </si>
  <si>
    <t>5.</t>
  </si>
  <si>
    <t>6.</t>
  </si>
  <si>
    <t>7.</t>
  </si>
  <si>
    <t>9.</t>
  </si>
  <si>
    <t>10.</t>
  </si>
  <si>
    <t>- montažna plošča</t>
  </si>
  <si>
    <t>- prenapetostni odvodnik razred II 20kA</t>
  </si>
  <si>
    <t>- zbiralka trifazna Cu 16 mm2</t>
  </si>
  <si>
    <t>- zbiralka N in PE Cu 16 mm2</t>
  </si>
  <si>
    <t>- montažna letev</t>
  </si>
  <si>
    <t>- cilindrični vložek za enoten sistemski ključ</t>
  </si>
  <si>
    <t>- predal za načrt</t>
  </si>
  <si>
    <t>- instalacijski odklopnik B,C 6-16/1</t>
  </si>
  <si>
    <t>- stikalo 10A/1p/230V - montaža na letev</t>
  </si>
  <si>
    <t>- vrstne sponke, ožičenje, vezna žica, POK kanali, drobni montažni material in pribor, enopolna shema dejanskega stanja ter nalepke s funkcionalnimi napisi</t>
  </si>
  <si>
    <t xml:space="preserve">- močnostni kontaktor  20A,AC1 3p, 24V </t>
  </si>
  <si>
    <t>- signalna svetilka - zelena</t>
  </si>
  <si>
    <t>- tranasformator 230/24V, 100W</t>
  </si>
  <si>
    <t>DEMONTAŽNA DELA</t>
  </si>
  <si>
    <t>Točno oceno demontažnih del obstoječih električnih inštalacij in opreme poda ponudnik (izvajalec) po ogledu objekta in tehnične dokumentacije.</t>
  </si>
  <si>
    <t>m2</t>
  </si>
  <si>
    <t>OPOMBA:
SOS naprava mora biti certificirana za uporabo v sanitarijah za invalide!</t>
  </si>
  <si>
    <t>CENTER ŠOLSKIH IN OBŠOLSKIH DEJAVNOSTI</t>
  </si>
  <si>
    <t>Frankopanska ulica 9, 1000 Ljubljana</t>
  </si>
  <si>
    <t>Damjan Mežič, mag. inž. energ.</t>
  </si>
  <si>
    <t>NEPREDVIDENA DELA</t>
  </si>
  <si>
    <t>Razna gradbena dela za izvedbo el. inštalacije za razvod, kot so izdelava preboja, dolbljenje žlebov ter zametavanje inštalacij z malto, komplet z vsem potrebnim materialom za vgradnjo:</t>
  </si>
  <si>
    <t>ur</t>
  </si>
  <si>
    <t>Dobava in vgradnja materiala za tesnjenje prehodov med požarnima sektorjema, komplet s potrebnim materialom in deli v skladu s ŠPV in montažo obstojne nalepke izdelovalca.
Komplet za načrt elektrotehnike</t>
  </si>
  <si>
    <t>V ceno po enoti mere je zajeta dobava in montaža materiala ter opreme s pom. deli in drobnim materialom.</t>
  </si>
  <si>
    <t>Vsa oprema in material se mora dobaviti z vsemi ustreznimi certifikati, atesti, garancijami,    navodili za obratovanje, vzdrževanje, posluževanje in servisiranje (v skladu z veljavno zakonodajo in zahtevami naročnika).</t>
  </si>
  <si>
    <t>Pri opremi in materialu je potrebno upoštevati stroške meritev, preizkusa in zagona, vključno s pridobitvijo ustreznih certifikatov in potrdil s strani pooblaščenih institucij.</t>
  </si>
  <si>
    <t>Pri izvedbi je potrebno upoštevati stroške vseh pripravljalnih in zaključnih del (vključno z usklajevanjem z ostalimi izvajalci na objektu)
ter vse transportne, skladiščne, zavarovalne in ostale splošne stroške, sprotno čiščenje delovišča.</t>
  </si>
  <si>
    <t>Upoštevati je potrebno ves droben montažni material in pribor kot so doze, sponke, nosilci, …</t>
  </si>
  <si>
    <t>Pred naročilom opreme preveriti dejanske potrebe na objektu. Lahko prihaja do manjših odstopanj v količinah.</t>
  </si>
  <si>
    <t>Izvajalec mora imeti takoj na začetku gradnje angažiranega preglednika za elektro inštalacije, ki mora slediti gradnji in opravljati vmesne preglede ter meritve!</t>
  </si>
  <si>
    <t>Priprava dokumentacije z registracijo sprememb za potrebe izdelave PID dokumentacije vključno z vsemi vrisanimi shemami, spremembami…. Seznam z opisom sprememb ter predaja projektantskemu podjetju.</t>
  </si>
  <si>
    <t>Sodelovanje el. inštalaterja z gradbeniki in strojniki, usklajevanje in priklopi.</t>
  </si>
  <si>
    <t>Kjer je v popisu opreme določen kos opisan kot določen tip ali blagovna znamka, se to razume v smislu lažjega opisa: takšen ali enakovredni. Naročnik v nobenem primeru ne pogojuje dobave določene znamke ali tipa opreme, ki sta kot vzorčni model navedena v popisu.</t>
  </si>
  <si>
    <t>MULTIMEDIJSKA OPREMA</t>
  </si>
  <si>
    <t>Elektromotorno projekcijsko platno 240 x  135 cm, kvalitetno, bela Al kaseta</t>
  </si>
  <si>
    <t>Stropna teleskopska konzola za videoprojektor, bela</t>
  </si>
  <si>
    <t>Instalacijski kabli  in dela:</t>
  </si>
  <si>
    <t>Kabel VGA Tasker C258</t>
  </si>
  <si>
    <t>Avdio kabel Tasker C118</t>
  </si>
  <si>
    <t>HDMI kabel z ojačevalnikom, 15m</t>
  </si>
  <si>
    <t>Izvedba instalacije v predpripravljenih ceveh</t>
  </si>
  <si>
    <t>Konektiranje kablov</t>
  </si>
  <si>
    <t>Dvosistemski zvočnik 20W/8 Ohm, beli, s konzolo, možna horizontalna ali vertikalna montaža, obračanje, kot npr. PB720W</t>
  </si>
  <si>
    <t xml:space="preserve">Montaža elektro platna </t>
  </si>
  <si>
    <t>Enota za  avtomatiziran vklop projektorja in  pogon elektro platna,  komplet s priključki VGA, zvok, HDMI,  ojačevalnik 2 x 15W, tipka za  proženje - vklop in izklop sistema, tipki za pogon elektro platna med delovanjem sistema, stenska izvedba  za ob parapetni kanal , barva bela
kot npr. SEA, tip SMM2020</t>
  </si>
  <si>
    <t>Montaža videoprojektorja in konzole (odpiranje spuščenega stropa, izdelava odprtine)</t>
  </si>
  <si>
    <t>Zagon, nastavitve sistema, za vse 3 sklope</t>
  </si>
  <si>
    <t>Manipulativni stroški, za vse 3 sklope</t>
  </si>
  <si>
    <t>(količine so predvidene za opremo 3 učilnic)</t>
  </si>
  <si>
    <t xml:space="preserve">S1 - demontaža obstoječe fluo svetilke 2x18W, T8, demontaža predstikalne naprave, servisiranje in čiščenje svetilke, dobava in vgradnja LEDtube 2x8W, 840, 1050lm, ponovna montaža svetilke 
</t>
  </si>
  <si>
    <t>(tehnični prostori)</t>
  </si>
  <si>
    <t>(stopnišča)</t>
  </si>
  <si>
    <t>(predavalnica)</t>
  </si>
  <si>
    <t>(hodniki)</t>
  </si>
  <si>
    <t>(pisarne)</t>
  </si>
  <si>
    <t>(bivalne sobe)</t>
  </si>
  <si>
    <t>(nove kopalnice)</t>
  </si>
  <si>
    <t>Dolbljenje sten, izdelava preboja in mavčenje za vodnike je zajeto v ceno po enoti mere.</t>
  </si>
  <si>
    <t>Ponujeni kabli morajo izpolnjevati zahtevo odziva na ogenj min. Cca s1d2a1, skladno s Tehnično smernico TSG-1-001:2019 in standardom SIST EN 50575:2014+A1:2016:</t>
  </si>
  <si>
    <t>priključene naprave, velja za predmetne el. inštalacije</t>
  </si>
  <si>
    <t>Izdelava meritve osvetljenosti prostorov in izdaja poročila od strani pooblaščene organizacije - za predmetne prostore</t>
  </si>
  <si>
    <t>(novi predprostori, sanitarije)</t>
  </si>
  <si>
    <t xml:space="preserve">- enakovredno: ASK1-30/400 </t>
  </si>
  <si>
    <t>Dobava in montaža avtomatske kompenzacijske naprave, 30kVAr (2x7,5+1x15) kVAr, 400 V, 
Iv=3x63A, dim. ca. vxšxg: 600x600x250mm
komplet s priborom za montažo na steno</t>
  </si>
  <si>
    <t>priklop, zagon, test</t>
  </si>
  <si>
    <t>Strelovodna žica Al-8 mm, legirana,
položena na strešne podpore horizontalno in fasadne nosilce vertikalno</t>
  </si>
  <si>
    <t>Strešna podpora za Al žico fi-8mm, primeren za ravne strehe, skladno z veljavnim predpisom,</t>
  </si>
  <si>
    <t>enakovredno: Hermi SON17 C</t>
  </si>
  <si>
    <t>Strešna podpora za Al žico fi-8mm, primeren za montažo na atiko, skladno z veljavnim predpisom,</t>
  </si>
  <si>
    <t>enakovredno: Hermi SON16</t>
  </si>
  <si>
    <t>Zidni nosilec za Al žico fi-8mm, primeren za montažo na kontaktno fasado, skladno z veljavnim predpisom,</t>
  </si>
  <si>
    <t>enakovredno: Hermi ZON</t>
  </si>
  <si>
    <t>enakovredno: Hermi VZ08</t>
  </si>
  <si>
    <t>Vertikalna zaščita primerna za kontaktno fasado, dolžine 1,5m</t>
  </si>
  <si>
    <t>Izdelava stika na obstoječe temeljsko ozemljilo objekta</t>
  </si>
  <si>
    <t>Drobni material, meritve ozemljitvene upornosti in formiranje knjige strelovoda ter storitve pooblaščenega preglednika po Pravilniku o zahtevah za NN inštalacije v stavbah</t>
  </si>
  <si>
    <t xml:space="preserve">Demontaža svetilk varnostne razsvetljava na območju bivalnih prostorov, izdelava seznama svetilk in tlorisnega prikaza (da se ohrani prvotno stanje po ponovni montaži) skladiščenje, čiščenje, ponovna montaža, </t>
  </si>
  <si>
    <t>Izkop zemljine je v večji meri zajet v sklopu gradbenih del - hidroizolacija objekta</t>
  </si>
  <si>
    <t xml:space="preserve">Valjanec Rf 30x3,5 mm položen delno 
direktno v izkopan jarek na razdalji 1-2m od objekta, delno na fasado do merilnega spoja </t>
  </si>
  <si>
    <t>enakovredno: Hermi RH1</t>
  </si>
  <si>
    <t>enakovredno: Hermi AH1</t>
  </si>
  <si>
    <t>Sanitarije za invalide
Naprava za SOS signalizacijo sestavljena iz centrale s svetlobnim in zvočnim signalizatorjem ključem za razrešitev, napajalnikom,</t>
  </si>
  <si>
    <t>Sobe za invalide
Naprava za SOS signalizacijo sestavljena iz centrale s svetlobnim in zvočnim signalizatorjem ključem za razrešitev, napajalnikom,</t>
  </si>
  <si>
    <t>enakovredno: SOS-03 "SEA"</t>
  </si>
  <si>
    <t>1x poteznim stikalom za dozo Fi 60 z oznako SOS in LED indikacijo, 1x SVETILKO  za signalizacijo ALARMA in zvočnim signalom, 1x  vtičem za razrešitev POZIVA v prostoru, 1x RJ 45 delilna letev 4-delna montirana v n/o dozi</t>
  </si>
  <si>
    <t>Izolacijska cev, položena p/o ali n/o oz. NIK kanal komplet z vdolbenjem zidov in instalacijskim priborom</t>
  </si>
  <si>
    <t>Dobava in polaganje kabla, komplet komplet s konektorji in priklopom</t>
  </si>
  <si>
    <t>3x poteznim stikalom za dozo Fi 60 z oznako SOS in LED indikacijo, 1x SVETILKO  za signalizacijo ALARMA in zvočnim signalom, 3x  vtičem za razrešitev POZIVA v prostoru, 3x RJ 45 delilna letev 4-delna montirana v n/o dozi</t>
  </si>
  <si>
    <t>NHXMH HP 3 x 1,5 mm2</t>
  </si>
  <si>
    <t>NHXMH HP 4 x 1,5 mm2</t>
  </si>
  <si>
    <t>- ohišje razdelilca je podometno in je obstoječe dim 900x700mm</t>
  </si>
  <si>
    <t>- glavno stikalo 80A, 3p, 400V</t>
  </si>
  <si>
    <t>- kontaktor  20A, 1p, 230V</t>
  </si>
  <si>
    <t>- instalacijski odklopnik B,C 6-16/3</t>
  </si>
  <si>
    <t>- KZS stikalo, 10-16A, 0,03A</t>
  </si>
  <si>
    <t>KOMPLET el. razdelilec</t>
  </si>
  <si>
    <t>- odklop napajanja, označitev kablov, demontaža vseh elementov, vgradnja sledečih elementov:</t>
  </si>
  <si>
    <t>Predelava električnega razdelilca R20 po opisu:</t>
  </si>
  <si>
    <t>Predelava električnega razdelilca R30 po opisu:</t>
  </si>
  <si>
    <t>- ohišje razdelilca je podometno in je obstoječe dim 790x680mm</t>
  </si>
  <si>
    <t>Predelava električnega razdelilca R40 po opisu:</t>
  </si>
  <si>
    <t>- ohišje razdelilca je podometno in je obstoječe dim 860x680mm</t>
  </si>
  <si>
    <t>- impulzni rele 20A, 1p, 230V</t>
  </si>
  <si>
    <t>Dobava in montaža el. razdelilca ER:</t>
  </si>
  <si>
    <t>- prostostoječa razdelilna omara, kovinska, dim. 2000x600x400mm + 100mm podstavek, v zaščiti IP55
enakovredno: "SCHRACK" KS 206040</t>
  </si>
  <si>
    <t>- priključna sponka za 185 mm sestav</t>
  </si>
  <si>
    <t>- zbiralka PEN Cu 20x5mm</t>
  </si>
  <si>
    <t>Predelava obstoječe KPMO, odklop napajanja, stroški upravljavca, strokovni pregled s strani preglednika elektro inštalacij in Elektra Primorska, demontaža določene opreme, prevezave, potrdilo o ustreznosti KPMO</t>
  </si>
  <si>
    <t>Dobava in montaža el. razdelilca Rkot:</t>
  </si>
  <si>
    <t>- NHXMH HP 2x1,5 mm2</t>
  </si>
  <si>
    <t>- NHXMH HP 3x1,5 mm2</t>
  </si>
  <si>
    <t>- NHXMH HP 4x1,5 mm2</t>
  </si>
  <si>
    <t>- NHXMH HP 5x1,5 mm2</t>
  </si>
  <si>
    <t>- NHXMH HP 3x2,5 mm2</t>
  </si>
  <si>
    <t>- NHXMH HP 5x2,5 mm2</t>
  </si>
  <si>
    <t>- FG16M16 3x1,5mm2</t>
  </si>
  <si>
    <t>- FG16M16 5x1,5mm2</t>
  </si>
  <si>
    <t>- FG16M16 3x2,5mm2</t>
  </si>
  <si>
    <t>- FG16M16 4x16mm2 - AKN</t>
  </si>
  <si>
    <t>Razna nepredvidena dela, ki se pojavijo pri izvedbi - obračun po opravljenem delu, s potrditvijo s strani nadzora. Upošteva se % celotne investicije načrta elektrotehnike</t>
  </si>
  <si>
    <t>- prenapetostni odvodnik razred I</t>
  </si>
  <si>
    <t xml:space="preserve">S2 - vgradna svetilka LED, 6000lm, 4000K, min. 105 lm/W, ohišje pločevina, bela, modul 600x600mm
kot npr. Intra DEMI HP, 6000lm, 55W, 840 </t>
  </si>
  <si>
    <t xml:space="preserve">S3 - nadgradna svetilka LED, industrijska, 7200lm, min 110 lm/W, 4000K, IP65, ohišje PC
kot npr. Intra 5700, 7200lm, 62W, 840, IP66 </t>
  </si>
  <si>
    <t xml:space="preserve">S4 - nadgradna svetilka LED, 4900lm, min 110lm/W, 4000K, IP43, bele barve, optika prizmatika PMMA
kot npr. Intra 216 PR, 4900lm, 43W, 840, IP43 </t>
  </si>
  <si>
    <t xml:space="preserve">S5 - vgradna svetilka LED, 6000lm, min 105lm/W, 4000K, 300x1200 mm, bele barve, ohišje pločevina
kot npr. Intra DEMI RV HMP, 6000lm, 55W, 840, IP20 </t>
  </si>
  <si>
    <t>"Armstrong" plošča 60x60cm, za montažo na lokacijo, ker bodo vgrajene manjše svetilke (predavalnica)</t>
  </si>
  <si>
    <t xml:space="preserve">S6 - stenska okrogla svetilka LED 1500lm, min 100lm/W, 4000K, ohišje polikarbonat, bela
kot npr. Intra Etea D, 1500lm, 13W, 840, IP43 </t>
  </si>
  <si>
    <t xml:space="preserve">S9* - stenska okrogla svetilka LED 1350lm, min 100lm/W, 3000K, ohišje polikarbonat, bela, s senzorjem
kot npr. Intra Etea D, 1350lm, 13W, 830, IP43, s senzorjem gibanja </t>
  </si>
  <si>
    <t xml:space="preserve">S11 - linijska stenska svetilka -  LED 4600lm, min. 100lm/W, 4000K, L=1,7m, ohišje aluminij, bela
kot npr. Intra Minus C, 4600lm, 44W, 840, IP40, L1685mm, bela
</t>
  </si>
  <si>
    <t xml:space="preserve">S10 - linijska stenska svetilka -  LED 7700lm, min 100lm/W, 4000K, L=2,8m, ohišje aluminij, bela
kot npr. Intra Minus C, 7700lm, 76W, 840, IP40, L2805mm, bela
</t>
  </si>
  <si>
    <t>- varovalčni ločilnik NV vel. 00, do 160A, M8 zgoraj, 185mm,
kot npr. Scharck serija WR</t>
  </si>
  <si>
    <t>- varovalčni vložek vel. 00, 80A</t>
  </si>
  <si>
    <t>- varovalčni vložek vel. 00, 100A</t>
  </si>
  <si>
    <t>- varovalčni vložek vel. 00, 63A</t>
  </si>
  <si>
    <t>- zbiralke Cu za 185 mm sestav, nosilec zbiralk, zaščita pred dotikom</t>
  </si>
  <si>
    <t xml:space="preserve">S8 - stenska/stropna okrogla svetilka LED 1500lm, min 100lm/W, 3000K, ohišje polikarbonat, bela
kot npr. Intra Etea D, 1500lm, 13W, 830, IP43 </t>
  </si>
  <si>
    <t>Demontaža obstoječih svetilk splošne razsvetljave, odvoz na deponijo, vključno s stroški deponije</t>
  </si>
  <si>
    <t>ENERGETSKA SANACIJA</t>
  </si>
  <si>
    <t>ADAPTACIJA</t>
  </si>
  <si>
    <t>Vtičnica "šuko"za p/o montažo, trojna, 16A, 250V, komplet s priborom za montažo, dozo
napisno ploščico za vpis tokokroga ter označitvijo tokokroga</t>
  </si>
  <si>
    <t>Vtičnica "šuko"za p/o montažo, dvojna, 16A, 250V, komplet s priborom za montažo, dozo
napisno ploščico za vpis tokokroga ter označitvijo tokokroga</t>
  </si>
  <si>
    <t xml:space="preserve">Parapetni instalacijski kanal-kovinski dim. 170/72, dvoprekatni, 
komplet z vgradno pregrado za ločitev šibkot. in jakot. instal., s pokrovom, spojkami, </t>
  </si>
  <si>
    <t>ozemlj. sponkami in priborom za montažo na strop, montiran na hodnikih za nov razvod - glej detajl montaže v arhitekturni načrt</t>
  </si>
  <si>
    <t>- kpl za inštalacije energetske sanacije</t>
  </si>
  <si>
    <t>- kpl za cel objekt in vse inštalacije adaptacije</t>
  </si>
  <si>
    <t>Dobava in montaža inštalacijskih cevi (rdeče, sive - samogasne), položenih podometno, 
nadometno (nad spuščen strop) ali na kabelski polici, komplet z vdolbenjem zidov in instalacijskim priborom, brezhalogenske:</t>
  </si>
  <si>
    <t>Vtičnica dvojna 2xRJ 45 U/UTP CAT6A, za n/o montažo, komplet z dozo, ščitniki za podatkovno komunikacijo, protiprašno zaščito in priborom za montažo, montaža v kurilnico za CNS</t>
  </si>
  <si>
    <t>Komunikacijska omara - vozlišče KO (klet), obstoječa, predvidena dograditev:</t>
  </si>
  <si>
    <t>- gradbena dela z materialom (adaptacija)</t>
  </si>
  <si>
    <t>- preboj do fi-100mm (energetska sanacija)</t>
  </si>
  <si>
    <t>- preboj do fi-100mm (adaptacija)</t>
  </si>
  <si>
    <t>- gradbena dela z materialom (energetska sanacija)</t>
  </si>
  <si>
    <t>- požarni zaščitni kit za tesnjenje odprtin do 100 cm2 (energetska sanacija)</t>
  </si>
  <si>
    <t>- požarni zaščitni kit za tesnjenje odprtin do 100 cm2 (adaptacija)</t>
  </si>
  <si>
    <t>Preučitev obstoječega stanja razsvetljave, označenje tokokrogov, odklop napajanja dela objekta, ki se ureja, zagotoviti breznapetostno stanje pred pričetkom del, obesiti opozorilne table</t>
  </si>
  <si>
    <t>Sodelovanje el. inštalaterja z gradbeniki in strojniki, usklajevanje in priklop (klimati, T.Č., kotel)</t>
  </si>
  <si>
    <t>(obstoječ vetrolov)</t>
  </si>
  <si>
    <t>UPRAVIČENI STROŠKI</t>
  </si>
  <si>
    <t>NEUPRAVIČENI STROŠKI</t>
  </si>
  <si>
    <t>- FG16M16 4x35mm2 - Rkot</t>
  </si>
  <si>
    <t>- ohišje nadometno, kovinsko, dim. 1400x1000x300 mm, v zaščiti IP54
enakovredno: "SCHRACK" tip WST1410302</t>
  </si>
  <si>
    <t>- glavno stikalo 100A, 3p, 400V, ročica na vratih</t>
  </si>
  <si>
    <t>- zbiralka Cu 10x3mm</t>
  </si>
  <si>
    <t>- zbiralka N in PE Cu 10x3mm</t>
  </si>
  <si>
    <t>Ploščica iz Rf s številko merilnega stika</t>
  </si>
  <si>
    <t>m3</t>
  </si>
  <si>
    <t>Izkop preostalega dela zemljine, širina 0,5m, globina 1m, odlaganje ob rob izkopa, zapolnitev, povrnitev v prvotno stanje</t>
  </si>
  <si>
    <t>Dodatek za delo v bližini obstoječega ozemljila objekta, varovanje, zaščita</t>
  </si>
  <si>
    <t>Križna sponka 58x58/3 za izdelavo križnih stikov na ozemljila v zemlji (nova, obstoječa), material Rf</t>
  </si>
  <si>
    <t>Omarice z zbiralko za etažno izenačitev potencialov ZIP po opisu:
- tipsko ohišje za p/o montažo - kos 1
- zbiralka Cu 30x5 mm - kos 1
- drobni montažni material in pribor - kpl 1</t>
  </si>
  <si>
    <t>- FG17 1x35 mm2</t>
  </si>
  <si>
    <t>- FG17 1x16 mm2</t>
  </si>
  <si>
    <t>- FG17 1x10 mm2</t>
  </si>
  <si>
    <t>- FG17 1x6 mm2</t>
  </si>
  <si>
    <t>- FG17 1x25 mm2</t>
  </si>
  <si>
    <t>Izdelava stika na zaščitno zbiralko v električnih omaricah (ER, Rkot)</t>
  </si>
  <si>
    <t>Obešalni pribor za obešanje svetilk</t>
  </si>
  <si>
    <t>Stikalo za n/o montažo 16 A, 250 V, odporno na mehanske udarce, s priborom za montažo in napisno ploščico ter označitvijo tokokroga,</t>
  </si>
  <si>
    <t>Senzor gibanja za vklop razsvetljave, nastavitev časa in občutljivosti, resetiranje časa ob vsaki zaznavi gibanja, 500W, 16A, 250V, kot zaznavanja 360°,</t>
  </si>
  <si>
    <t>- enakovredno: Tridonic (bivalni del)</t>
  </si>
  <si>
    <t>Izdelava stika na kovinski podboj vrat s kab. čevljem in vijakom</t>
  </si>
  <si>
    <t xml:space="preserve"> komplet</t>
  </si>
  <si>
    <t>Izdelava stika kovinsko konstrukcijo s kabelskim čevljem, Pb podloško in vijakom</t>
  </si>
  <si>
    <t>Izdelava stika na žlebove in odtočne cevi, z ustrezno objemko</t>
  </si>
  <si>
    <t>Lovilna palica, H=1m</t>
  </si>
  <si>
    <t>- predaja uporabnega materiala investitorju, neuporabnega na deponijo, vključno s stroški deponije</t>
  </si>
  <si>
    <t>CNS, ENERGETSKI MONITORING</t>
  </si>
  <si>
    <t>Krmilnik s priključnimi sponkami in aplikacijskim modulom (10 UI, 4 DI, 4 AO, 8 DO), spomin 1GB DDR3-RAM, procesor 1GHz ARM Cortex - A8, 4Gb flash storage micro-SD, Dual Ethernet 10/100 Mb Port, 2x RS485 Port, 1x RS232 Port, napajanje 24 VAC/DC 0,5 A. Krmilnik mora vključevati:</t>
  </si>
  <si>
    <t>• integriran Web Server s podporo za HTML5,</t>
  </si>
  <si>
    <t>• dostop preko internetnega brskalnika (Chrome, Firefox)</t>
  </si>
  <si>
    <t>• vizualizacija ekranskih prikazov na nivoju krmilnika,</t>
  </si>
  <si>
    <t>• možnost oddaljenega dostopa neomejeno število sočasnih uporabnikov z uporabo osebnega računalnika, tablice ali mobilne naprave</t>
  </si>
  <si>
    <t>• prilagojene ekranske prikaze za mobilne naprave</t>
  </si>
  <si>
    <t>• energetski management na nivoju krmilnika,</t>
  </si>
  <si>
    <t>• Dual Ethernet Port omogoča daisy chain vezavo brez dodatnih switch-ov in možnost povezavo v dve ločeni ethernet omrežji.</t>
  </si>
  <si>
    <t>• alarmiranje preko SMS ali e-maila, zgodovina parametrov, različni nivoji pravic uporabnikov,</t>
  </si>
  <si>
    <t>• možnost dodatnih razširitvenih I/O modulov,</t>
  </si>
  <si>
    <t>• urniško delovanje z uporabo tedenskega, letnega koledarja in definiranja praznikov</t>
  </si>
  <si>
    <t>• različne protokole: BACnet MSTP in IP, Modbus RTU in TCP/IP, DALI, KNX IP, LON IP, OPC DA, SNMP, M-BUS, FOX, C-BUS, EnOcean, MQTT…</t>
  </si>
  <si>
    <t>• arhiviranje podatkov z možnostjo pregledovanja zgodovine</t>
  </si>
  <si>
    <t>• beleženje sprememb s strani uporabnikov (audit trail)</t>
  </si>
  <si>
    <t>• vključuje licence nadgradenj in posodobitev programske opreme za prvih 18 mesecev.</t>
  </si>
  <si>
    <t>Licenca za energetski management na nivoju krmilnika - do 12 meritev.</t>
  </si>
  <si>
    <t>Kombinirani modul - 8 AI, 8AO, 12DI in 6DO</t>
  </si>
  <si>
    <t>Vrstični LCD terminal z tipkami in navigacijskim gumbom, možnost montaže na steno oz. vrata elektro omare, povezava z krmilnikom preko Ethernet kabla (max 5m)</t>
  </si>
  <si>
    <t>M-Bus koncetrator, do 3 M-Bus naprave</t>
  </si>
  <si>
    <t>Pretvornik 220/24V AC, 6A</t>
  </si>
  <si>
    <t>Komunikacijska oprema</t>
  </si>
  <si>
    <t>Modbus / Ethernet gateway, 4 x RS232/422/485 Port</t>
  </si>
  <si>
    <t>Potopno tipalo, dolžine 100 mm, -30..+150 C, NTC20kOhm</t>
  </si>
  <si>
    <t xml:space="preserve">Tulka za potopno tipalo, dolžina 100mm, nerjaveče jeklo </t>
  </si>
  <si>
    <t>Potopno tipalo, dolžine 200 mm, -30..+150 C, NTC20kOhm</t>
  </si>
  <si>
    <t xml:space="preserve">Tulka za potopno tipalo, dolžina 200mm, nerjaveče jeklo </t>
  </si>
  <si>
    <t>Tipalo zunanje temperature, fasadna montaža, -50..+90 C,  NTC 20 kOhm, IP67 zaščita</t>
  </si>
  <si>
    <t>Programiranje krmilni nivo</t>
  </si>
  <si>
    <t>Izdelava programske opreme na krmilnem nivoju za toplotno postajo</t>
  </si>
  <si>
    <t>izdelava programske opreme na krmilnem nivoju</t>
  </si>
  <si>
    <t>izdelava testnih (IQ) tabel in testiranje IO signalov</t>
  </si>
  <si>
    <t>parametriranje komunikacijskih povezav</t>
  </si>
  <si>
    <t>zagon in nastavitev parametrov delovanja</t>
  </si>
  <si>
    <t>testiranje delovanja sistema</t>
  </si>
  <si>
    <t>Programiranje nadzornega sistema - WEB Server</t>
  </si>
  <si>
    <t>- krmilnik za toplotno postajo</t>
  </si>
  <si>
    <t>- toplotna črpalka (Modbus RTU) - do 20 parametrov</t>
  </si>
  <si>
    <t>- kotel (Modbus RTU) - do 20 parametrov</t>
  </si>
  <si>
    <t>- sistem za termično dezinfekcijo (Modbus RTU) - do 20 parametrov</t>
  </si>
  <si>
    <t>- kalorimetri, vodomeri, električni števci (M-Bus, Modbus RTU)</t>
  </si>
  <si>
    <t>testiranje delovanja programske opreme</t>
  </si>
  <si>
    <t>testiranje komunikacijskih povezav</t>
  </si>
  <si>
    <t>izdelava navodil za uporabo sistema</t>
  </si>
  <si>
    <t>šolanje uporabnikov sistema</t>
  </si>
  <si>
    <t>Programiranje sistem za energetski management</t>
  </si>
  <si>
    <t>• uvoz meritev</t>
  </si>
  <si>
    <t>• dashboard prikaz za hiter pregled nad porabo energije,</t>
  </si>
  <si>
    <t>• spremljanje porabe energije na dnevni, tedenski, mesečni in letni ravni,</t>
  </si>
  <si>
    <t>• prikaz stroška porabe energije,</t>
  </si>
  <si>
    <t>• prikaz meritev v numerični in grafični obliki,</t>
  </si>
  <si>
    <t>• primerjava porabljene energije glede na pretekla obdobja,</t>
  </si>
  <si>
    <t>• ciljno spremljanje rabe energije,</t>
  </si>
  <si>
    <t>• samodejno generiranje in pošiljanje energetskih poročil preko e-pošte v PDF in CSV formatu,</t>
  </si>
  <si>
    <t>• vremenska normalizacija meritev,</t>
  </si>
  <si>
    <t>• kreiranje ključnih kazalnikov porabe energije.</t>
  </si>
  <si>
    <t>Obseg:</t>
  </si>
  <si>
    <t>- 2x merjenje porabe el. energije</t>
  </si>
  <si>
    <t>- 2x kalorimeter</t>
  </si>
  <si>
    <t>Kabliranje</t>
  </si>
  <si>
    <t>Krmilna oprema</t>
  </si>
  <si>
    <t>Periferna oprema</t>
  </si>
  <si>
    <t>Kabli položeni delno p/o in uvlečeni v izol. cevi, delno pa n/o v izol. cevi, perforiranih kabelskih policah in inštalacijskih parapetnih kanalih ali pritrjeni z OG distančniki, komplet z inštalacijskim materialom, priborom in priklopom.</t>
  </si>
  <si>
    <t>Lovilna palica, H=3m</t>
  </si>
  <si>
    <t>- 2x vodomerni števec</t>
  </si>
  <si>
    <t>- kotel</t>
  </si>
  <si>
    <t>- toplotna črpalka</t>
  </si>
  <si>
    <t>- 4x ogrevalni krog</t>
  </si>
  <si>
    <t>- 4x črpalka</t>
  </si>
  <si>
    <t>- oz. skladno s tehnološko shemo</t>
  </si>
  <si>
    <t>kot npr: Eaglehawk NX, CLNXEHSERIES26ND, Honeywell</t>
  </si>
  <si>
    <t>kot npr: CLNXEH-BASLIC, Honeywell, Eaglehawk NX</t>
  </si>
  <si>
    <t>Licenca za krmilnik, 100 komunikacijskih točk, 255 Panelbus + IO, SMA 18 mesecev</t>
  </si>
  <si>
    <t>kot npr: CLNXEMC12, Honeywell</t>
  </si>
  <si>
    <t>kot npr: CLIOP831A Honeywell</t>
  </si>
  <si>
    <t>kot npr: CLEAHMI21, Honeywell</t>
  </si>
  <si>
    <t>kot npr: PW3, Honeywell</t>
  </si>
  <si>
    <t>kot npr: CRT6, Honeywell</t>
  </si>
  <si>
    <t>kot npr: MGATE MB3480, Moxa</t>
  </si>
  <si>
    <t>kot npr: THERMASGARD TF43 NTC20K 100MM, S+S Regeltechnik</t>
  </si>
  <si>
    <t>kot npr: TH08-VA 100mm, S+S Regeltechnik</t>
  </si>
  <si>
    <t>kot npr: THERMASGARD TF43 NTC20K 200MM, S+S Regeltechnik</t>
  </si>
  <si>
    <t>kot npr: TH08-VA 200mm, S+S Regeltechnik</t>
  </si>
  <si>
    <t>kot npr: THERMASGARD ATF1 NTC20K, S+S Regeltechnik</t>
  </si>
  <si>
    <t>- LiHH 2x0,75 mm2</t>
  </si>
  <si>
    <t>- LiHH 4x0,75 mm2</t>
  </si>
  <si>
    <t>- merilec električne energije 5A, montaža na vrata električnega razdelilca, kot npr. tip Circutor CVM-NRG96, Modbus</t>
  </si>
  <si>
    <t>- tokovni transformator 80/5A</t>
  </si>
  <si>
    <t>- ohišje nadometno, kovinsko, dim. 1200x800x300 mm, v zaščiti IP54
enakovredno: "SCHRACK" tip WST1208300</t>
  </si>
  <si>
    <t>- glavno stikalo 25A, 3p, 400V, ročica na vratih</t>
  </si>
  <si>
    <t>- stikalo 20A/1p/1-0-2/230V - montaža na letev</t>
  </si>
  <si>
    <t>- stikalo 20A/1p/1-0-2/230V - montaža na vrata</t>
  </si>
  <si>
    <t>- signalna svetilka - rdeča</t>
  </si>
  <si>
    <t>Dobava in montaža el. razdelilca R-CNS v sestavi kot npr.:</t>
  </si>
  <si>
    <t>- zbiralka Cu 16mm2</t>
  </si>
  <si>
    <t>- vgradnja krmilnih elementov za CNS (navedeni zgoraj)</t>
  </si>
  <si>
    <t>- močnostni kontaktor  20A,AC1 3p, 230V</t>
  </si>
  <si>
    <t>- instalacijski odklopnik B,C 4-16/1</t>
  </si>
  <si>
    <t>- instalacijski odklopnik C 10-20/3</t>
  </si>
  <si>
    <t>- instalacijski odklopnik C 20-32/3</t>
  </si>
  <si>
    <t>- pozicijsko stikalo, vtičnica, svetilka</t>
  </si>
  <si>
    <t>- ventilator</t>
  </si>
  <si>
    <t>- na krmilno omaro kotla</t>
  </si>
  <si>
    <t>- na ostale naprave do 5 kW</t>
  </si>
  <si>
    <t>Krmilna omara za CNS</t>
  </si>
  <si>
    <t>- na klimat in posluževalni tablo</t>
  </si>
  <si>
    <t>Meritev U/UTP razvoda cat 6A; izdelava poročila</t>
  </si>
  <si>
    <t>Vtičnica dvojna 2xRJ 45 U/UTP CAT6A, za montažo v parapetni kanal, komplet z dozo, ščitniki za podatkovno komunikacijo, protiprašno zaščito in priborom za montažo, montaža v predavalnico</t>
  </si>
  <si>
    <t>- U/UTP Cat6A</t>
  </si>
  <si>
    <t>- 18x tipalo</t>
  </si>
  <si>
    <t>Izdelava programske opreme za energetski management znotraj nadzornega sistema z naslednjimi funkcijami:</t>
  </si>
  <si>
    <t>• ročni vnos ostalih stroškov za delovanje objekta</t>
  </si>
  <si>
    <t>Izvedba komunikacijskega priklopa na glavni števec električne energije, sodelovanje in pridobitev dovoljenja s strani Elektra Primorska, priklop na CNS oz. energetski monitoring</t>
  </si>
  <si>
    <t>Potopno tlačno tipalo, dolžine 100 mm,</t>
  </si>
  <si>
    <t>kot npr:  S+S Regeltechnik</t>
  </si>
  <si>
    <t>Dobava in montaža svetilk, komplet z drobnim, pomožnim ter montažnim materialom, s sijalkami, starterji, preizkusom delovanja, prevozi in manipulativni stroški, priloženi certifikati,</t>
  </si>
  <si>
    <t>jamstvo min. 7 let,  življenjska doba min. 50.000h L80 B10 pri 35°C, CRI min 80, izjava o ustreznosti evropskim predpisom in standardom, dobavljivost delov 10 let:</t>
  </si>
  <si>
    <t>- tokovni transformator 150/5A, za AKN</t>
  </si>
  <si>
    <t>- ožičenje s kablom Cu 95mm2, L=2m, kabelski končniki</t>
  </si>
  <si>
    <t>- pk 200 - INOX - streha</t>
  </si>
  <si>
    <t>Lovilna palica, H=4m</t>
  </si>
  <si>
    <t>Izdelava "fajfe" za dovod kablov na streho iz PVC cevi fi-160mm, komplet s prebojem in tesnjenem</t>
  </si>
  <si>
    <t>Pregled obstoječih tokokrogov v el. razdelilcu kuhinja R201, odklop, demontaža neuporabnih, kablov, priklop novih naprav na proste odcepe, poročilo o ustreznosti razdelilca</t>
  </si>
  <si>
    <t>- FG16M16 5x10mm2 - T.Č., H.A.</t>
  </si>
  <si>
    <t>- FG16M16 5x4mm2 - klimat</t>
  </si>
  <si>
    <t>- FG16M16 5x2,5mm2 - kotel, klimat</t>
  </si>
  <si>
    <t>(napaja in krmili 4 črpalke, 6 ventilov, … )</t>
  </si>
  <si>
    <t>- 7x ventil</t>
  </si>
  <si>
    <t>- termična dezinfekcija</t>
  </si>
  <si>
    <t>Izdelava nadzornega sistema na web serverju krmilnika - (ekranski prikazi, shematski prikazi, zgodovina parametrov, alarmiranje, urniki delovanja) naprave:</t>
  </si>
  <si>
    <t>Izdelava shem izvedenega stanja komplet CNS sistema, predaja projektantu in investitorju v pdf in aktivni verziji</t>
  </si>
  <si>
    <t>Po končanih delih in optimizaciji izdelava arhiva nastavitev na USB ključku za potrebe ponastavitve na "tovarniške" nastavitve, predaja USB investitorju</t>
  </si>
  <si>
    <t xml:space="preserve">Parapetni instalacijski kanal-kovinski dim. 130/72, dvoprekatni, 
komplet z vgradno pregrado za ločitev šibkot. in jakotočno instal., s pokrovom, spojkami, </t>
  </si>
  <si>
    <t>ozemlj. sponkami in priborom za montažo na steno, montiran v jedilnici, vertikalno, za napajanje klimatov in T.Č.</t>
  </si>
  <si>
    <t>Izvedba meritev jalove energije in višjih   harmonskih komponent pri polnem obratovanju   objekta, izdelava poročila, nastavitev   kompenzacijske naprave, zagotoviti izvajanje   meritev in nastavitev v obdobju 1 leta od montaže   komp. naprave</t>
  </si>
  <si>
    <t>Izdelava izvedbenih detajlov, el. shem, dokumentacije, na podlagi končnih podatkov tehnologije in opreme za CNS, po potrebi izdelava sprememb, usklajevanje v času gradnje z dobavitelji tehnologije in strojne opreme</t>
  </si>
  <si>
    <t>(jedilnica)</t>
  </si>
  <si>
    <t>- dobava in zaključevanje modularnega Patch panela 19" 24 priključkov U/UTP CAT6A RJ 45</t>
  </si>
  <si>
    <t>FUL-HD video projektor 3500  lumnov, belo ohišje, RS232, audio out, HDMI, VGA , instalacijski
kot npr. SEA Vivitek, tip DH268</t>
  </si>
  <si>
    <t>Instalacijska cev,  brezhalogenska fi-50 mm</t>
  </si>
  <si>
    <t>V ceno je zajeta demontaža vseh obstoječih el. inštalacij (jaki tok, šibki tok,…) pregled in sortiranje materiala ter oddaja materiala in opreme na odpad, vključno s stroški transporta in odpada</t>
  </si>
  <si>
    <t>Demontaža električne opreme in el. inštalacij v bivalnem delu, kjer se vgrajujejo nove kopalnice in predelujejo prostori:
- za moč (inštalacije,  vtičnice,..),
- svetilke,
- izenačitev potencialov,
- kabli</t>
  </si>
  <si>
    <t>Demontaža strelovodne inštalacije na objektu (na strehi in fasadi), odklop (tračno in tempeljsko ozemljilo, strojna oprema, kovinske mase), dolžina strelovodne inštalacije ca. 500m</t>
  </si>
  <si>
    <t>Odklop napajanja, demontaža kablov, demontaža opreme v električnih razdelilnikih za vso strojno opremo, ki se demontira (klimat, toplotna črpalka, prezračevanje, …), odvoz na deponijo, vključno s stroški deponije</t>
  </si>
  <si>
    <t xml:space="preserve">S7 - stropna okrogla svetilka LED 1500lm, min 100lm/W, 3000K, ohišje polikarbonat, bela
kot npr. Intra Etea D, 1500lm, 13W, 830, IP43 
</t>
  </si>
  <si>
    <t>3/1.3.3 POPIS MATERIALA IN DEL</t>
  </si>
  <si>
    <t>- enakovredno: Metron Standard 3x16A/11kW</t>
  </si>
  <si>
    <t>- FG16M16 5x6mm2 - P.P.</t>
  </si>
  <si>
    <t>- varovalčni vložek vel. 00, 16A</t>
  </si>
  <si>
    <t xml:space="preserve">Dobava in montaža enojne polnilne postaje za električna vozila moči 11kW (3x16A), vtičnica tip 2 (IEC 62196), dinamični nadzor moči, tokovni transformator vgrajen v ER, števec kilovatnih ur, priključne sponke 6mm2, zaščitno tokovno stikalo tipa B, UV odporno ohišje, IP54, </t>
  </si>
  <si>
    <t>- SFTP cat.6 - P.P.</t>
  </si>
  <si>
    <t>Pregled sistema APZ - varnostna razsvetljava (ponovni pregled po posegu), izdaja potrdila o brezhibnem delovanju</t>
  </si>
  <si>
    <t>3 - NAČRT ELEKTROTEHNIKE</t>
  </si>
  <si>
    <t>3/1 - ELEKTRIČNE INŠTALACIJE - SPLOŠNO</t>
  </si>
  <si>
    <t>Energetska sanacija in adaptacija objekta CŠOD OE Soča</t>
  </si>
  <si>
    <t xml:space="preserve">Razdelilec za lokalno izen. potencialov za montažo na kabelsko polico </t>
  </si>
  <si>
    <t>Krško,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</si>
</sst>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1]_-;\-* #,##0.00\ [$€-1]_-;_-* &quot;-&quot;??\ [$€-1]_-;_-@_-"/>
    <numFmt numFmtId="165" formatCode="#,##0.00;[Red]#,##0.00"/>
    <numFmt numFmtId="166" formatCode="0.0"/>
    <numFmt numFmtId="167" formatCode="_(* #,##0.00_);_(* \(#,##0.00\);_(* &quot;-&quot;??_);_(@_)"/>
    <numFmt numFmtId="168" formatCode="#,##0.00;[Red]#,##0.00\-"/>
  </numFmts>
  <fonts count="37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 CE"/>
      <family val="2"/>
      <charset val="238"/>
    </font>
    <font>
      <sz val="9"/>
      <color indexed="8"/>
      <name val="Courier New"/>
      <family val="3"/>
      <charset val="238"/>
    </font>
    <font>
      <b/>
      <sz val="10"/>
      <color indexed="10"/>
      <name val="Courier New"/>
      <family val="3"/>
      <charset val="238"/>
    </font>
    <font>
      <b/>
      <sz val="10"/>
      <color indexed="30"/>
      <name val="Courier New"/>
      <family val="3"/>
      <charset val="238"/>
    </font>
    <font>
      <sz val="9"/>
      <name val="Courier New"/>
      <family val="3"/>
      <charset val="238"/>
    </font>
    <font>
      <sz val="10"/>
      <name val="Arial"/>
      <family val="2"/>
      <charset val="238"/>
    </font>
    <font>
      <i/>
      <sz val="9"/>
      <name val="Courier New"/>
      <family val="3"/>
      <charset val="238"/>
    </font>
    <font>
      <sz val="5"/>
      <name val="Courier New CE"/>
      <family val="3"/>
      <charset val="238"/>
    </font>
    <font>
      <b/>
      <sz val="9"/>
      <color indexed="10"/>
      <name val="Courier New"/>
      <family val="3"/>
      <charset val="238"/>
    </font>
    <font>
      <b/>
      <sz val="9"/>
      <name val="Courier New"/>
      <family val="3"/>
      <charset val="238"/>
    </font>
    <font>
      <b/>
      <sz val="4"/>
      <name val="Courier New"/>
      <family val="3"/>
      <charset val="238"/>
    </font>
    <font>
      <i/>
      <sz val="4"/>
      <name val="Courier New"/>
      <family val="3"/>
      <charset val="238"/>
    </font>
    <font>
      <sz val="4"/>
      <name val="Courier New"/>
      <family val="3"/>
      <charset val="238"/>
    </font>
    <font>
      <sz val="10"/>
      <color rgb="FFFF0000"/>
      <name val="Arial"/>
      <family val="2"/>
      <charset val="238"/>
    </font>
    <font>
      <sz val="9"/>
      <name val="Courier New CE"/>
      <charset val="238"/>
    </font>
    <font>
      <b/>
      <sz val="10"/>
      <color rgb="FF0070C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rgb="FFFF0000"/>
      <name val="Courier New"/>
      <family val="3"/>
      <charset val="238"/>
    </font>
    <font>
      <b/>
      <sz val="10"/>
      <name val="Arial"/>
      <family val="2"/>
      <charset val="238"/>
    </font>
    <font>
      <sz val="10"/>
      <name val="Arial CE"/>
    </font>
    <font>
      <b/>
      <sz val="10"/>
      <name val="Arial CE"/>
      <charset val="238"/>
    </font>
    <font>
      <sz val="10"/>
      <color theme="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theme="0" tint="-0.34998626667073579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sz val="10"/>
      <name val="Helv"/>
      <charset val="204"/>
    </font>
    <font>
      <b/>
      <sz val="10"/>
      <color indexed="8"/>
      <name val="Arial"/>
      <family val="2"/>
      <charset val="238"/>
    </font>
    <font>
      <sz val="10"/>
      <name val="Arial CE"/>
      <charset val="238"/>
    </font>
    <font>
      <b/>
      <sz val="10"/>
      <color rgb="FF0070C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4" fontId="1" fillId="2" borderId="0">
      <alignment horizontal="right" wrapText="1"/>
      <protection locked="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4" fontId="14" fillId="0" borderId="0">
      <alignment vertical="top"/>
      <protection hidden="1"/>
    </xf>
    <xf numFmtId="0" fontId="21" fillId="0" borderId="0"/>
    <xf numFmtId="43" fontId="1" fillId="0" borderId="0" applyFont="0" applyFill="0" applyBorder="0" applyAlignment="0" applyProtection="0"/>
    <xf numFmtId="0" fontId="12" fillId="0" borderId="0"/>
    <xf numFmtId="167" fontId="26" fillId="0" borderId="0" applyFont="0" applyFill="0" applyBorder="0" applyAlignment="0" applyProtection="0"/>
    <xf numFmtId="0" fontId="12" fillId="0" borderId="0"/>
    <xf numFmtId="168" fontId="32" fillId="0" borderId="0" applyFont="0" applyFill="0" applyBorder="0" applyAlignment="0" applyProtection="0"/>
    <xf numFmtId="0" fontId="33" fillId="0" borderId="0"/>
  </cellStyleXfs>
  <cellXfs count="27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right" wrapText="1"/>
    </xf>
    <xf numFmtId="0" fontId="0" fillId="0" borderId="0" xfId="0" applyAlignment="1" applyProtection="1">
      <alignment horizontal="left" wrapText="1"/>
    </xf>
    <xf numFmtId="3" fontId="0" fillId="0" borderId="0" xfId="0" applyNumberFormat="1" applyAlignment="1" applyProtection="1">
      <alignment horizontal="right" wrapText="1"/>
    </xf>
    <xf numFmtId="4" fontId="0" fillId="0" borderId="0" xfId="0" applyNumberFormat="1" applyAlignment="1" applyProtection="1">
      <alignment horizontal="right" wrapText="1"/>
    </xf>
    <xf numFmtId="0" fontId="2" fillId="0" borderId="0" xfId="0" applyFon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/>
    <xf numFmtId="0" fontId="2" fillId="0" borderId="0" xfId="0" quotePrefix="1" applyFont="1"/>
    <xf numFmtId="0" fontId="5" fillId="0" borderId="0" xfId="0" applyFont="1"/>
    <xf numFmtId="49" fontId="6" fillId="0" borderId="16" xfId="0" applyNumberFormat="1" applyFont="1" applyBorder="1" applyAlignment="1" applyProtection="1">
      <alignment horizontal="right" vertical="top"/>
    </xf>
    <xf numFmtId="0" fontId="0" fillId="0" borderId="0" xfId="0" applyFont="1"/>
    <xf numFmtId="0" fontId="0" fillId="0" borderId="0" xfId="0" applyBorder="1" applyAlignment="1" applyProtection="1">
      <alignment horizontal="right" wrapText="1"/>
    </xf>
    <xf numFmtId="0" fontId="0" fillId="0" borderId="0" xfId="0" applyBorder="1" applyAlignment="1" applyProtection="1">
      <alignment horizontal="left" wrapText="1"/>
    </xf>
    <xf numFmtId="3" fontId="0" fillId="0" borderId="0" xfId="0" applyNumberFormat="1" applyBorder="1" applyAlignment="1" applyProtection="1">
      <alignment horizontal="right" wrapText="1"/>
    </xf>
    <xf numFmtId="4" fontId="0" fillId="0" borderId="0" xfId="0" applyNumberFormat="1" applyBorder="1" applyAlignment="1" applyProtection="1">
      <alignment horizontal="right" wrapText="1"/>
    </xf>
    <xf numFmtId="49" fontId="6" fillId="0" borderId="0" xfId="0" applyNumberFormat="1" applyFont="1" applyBorder="1" applyAlignment="1" applyProtection="1">
      <alignment horizontal="right" vertical="top"/>
    </xf>
    <xf numFmtId="0" fontId="0" fillId="0" borderId="0" xfId="0" applyAlignment="1">
      <alignment horizontal="right"/>
    </xf>
    <xf numFmtId="0" fontId="0" fillId="0" borderId="4" xfId="0" applyBorder="1" applyAlignment="1">
      <alignment vertical="center"/>
    </xf>
    <xf numFmtId="164" fontId="2" fillId="0" borderId="10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6" xfId="0" applyBorder="1" applyAlignment="1">
      <alignment vertical="center"/>
    </xf>
    <xf numFmtId="0" fontId="0" fillId="0" borderId="1" xfId="0" applyFont="1" applyBorder="1" applyAlignment="1">
      <alignment vertical="center"/>
    </xf>
    <xf numFmtId="164" fontId="0" fillId="0" borderId="12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vertical="center"/>
    </xf>
    <xf numFmtId="164" fontId="0" fillId="0" borderId="15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164" fontId="0" fillId="0" borderId="1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0" borderId="0" xfId="0" applyFont="1" applyBorder="1"/>
    <xf numFmtId="0" fontId="2" fillId="0" borderId="0" xfId="0" quotePrefix="1" applyFont="1" applyBorder="1"/>
    <xf numFmtId="0" fontId="2" fillId="0" borderId="0" xfId="0" applyFont="1" applyBorder="1"/>
    <xf numFmtId="0" fontId="0" fillId="0" borderId="0" xfId="0" applyBorder="1"/>
    <xf numFmtId="0" fontId="0" fillId="0" borderId="17" xfId="0" applyFont="1" applyBorder="1"/>
    <xf numFmtId="0" fontId="2" fillId="0" borderId="17" xfId="0" quotePrefix="1" applyFont="1" applyBorder="1"/>
    <xf numFmtId="0" fontId="2" fillId="0" borderId="17" xfId="0" applyFont="1" applyBorder="1"/>
    <xf numFmtId="0" fontId="0" fillId="0" borderId="17" xfId="0" applyBorder="1"/>
    <xf numFmtId="0" fontId="0" fillId="0" borderId="0" xfId="0" applyBorder="1" applyAlignment="1">
      <alignment horizontal="right"/>
    </xf>
    <xf numFmtId="49" fontId="6" fillId="0" borderId="16" xfId="0" applyNumberFormat="1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right" vertical="center" wrapText="1"/>
    </xf>
    <xf numFmtId="3" fontId="3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0" fillId="0" borderId="0" xfId="0" applyFont="1" applyAlignment="1" applyProtection="1">
      <alignment vertical="top" wrapText="1"/>
    </xf>
    <xf numFmtId="0" fontId="0" fillId="0" borderId="0" xfId="0" applyFont="1" applyAlignment="1" applyProtection="1">
      <alignment horizontal="left" wrapText="1"/>
    </xf>
    <xf numFmtId="0" fontId="0" fillId="0" borderId="0" xfId="0" applyFont="1" applyAlignment="1" applyProtection="1">
      <alignment horizontal="right" wrapText="1"/>
    </xf>
    <xf numFmtId="3" fontId="0" fillId="0" borderId="0" xfId="0" applyNumberFormat="1" applyFont="1" applyAlignment="1" applyProtection="1">
      <alignment horizontal="right" wrapText="1"/>
    </xf>
    <xf numFmtId="4" fontId="0" fillId="0" borderId="0" xfId="0" applyNumberFormat="1" applyFont="1" applyAlignment="1" applyProtection="1">
      <alignment horizontal="right" wrapText="1"/>
    </xf>
    <xf numFmtId="0" fontId="0" fillId="0" borderId="0" xfId="0" applyFont="1" applyAlignment="1" applyProtection="1">
      <alignment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left" wrapText="1"/>
    </xf>
    <xf numFmtId="0" fontId="6" fillId="0" borderId="16" xfId="0" applyFont="1" applyBorder="1" applyAlignment="1" applyProtection="1">
      <alignment horizontal="left" wrapText="1"/>
    </xf>
    <xf numFmtId="0" fontId="6" fillId="0" borderId="16" xfId="0" applyFont="1" applyBorder="1" applyAlignment="1" applyProtection="1">
      <alignment horizontal="right" wrapText="1"/>
    </xf>
    <xf numFmtId="3" fontId="6" fillId="0" borderId="16" xfId="0" applyNumberFormat="1" applyFont="1" applyBorder="1" applyAlignment="1" applyProtection="1">
      <alignment horizontal="right" wrapText="1"/>
    </xf>
    <xf numFmtId="4" fontId="6" fillId="0" borderId="16" xfId="0" applyNumberFormat="1" applyFont="1" applyBorder="1" applyAlignment="1" applyProtection="1">
      <alignment horizontal="right" wrapText="1"/>
    </xf>
    <xf numFmtId="4" fontId="0" fillId="0" borderId="0" xfId="0" applyNumberFormat="1" applyFont="1" applyAlignment="1">
      <alignment horizontal="right"/>
    </xf>
    <xf numFmtId="4" fontId="1" fillId="2" borderId="0" xfId="1" applyNumberFormat="1">
      <alignment horizontal="right" wrapText="1"/>
      <protection locked="0"/>
    </xf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3" fontId="0" fillId="0" borderId="18" xfId="0" applyNumberFormat="1" applyFont="1" applyBorder="1" applyAlignment="1">
      <alignment horizontal="right"/>
    </xf>
    <xf numFmtId="4" fontId="0" fillId="0" borderId="18" xfId="0" applyNumberFormat="1" applyFont="1" applyBorder="1" applyAlignment="1">
      <alignment horizontal="right"/>
    </xf>
    <xf numFmtId="0" fontId="2" fillId="0" borderId="18" xfId="0" applyFont="1" applyBorder="1" applyAlignment="1">
      <alignment horizontal="left" vertical="center" wrapText="1"/>
    </xf>
    <xf numFmtId="0" fontId="0" fillId="0" borderId="0" xfId="0" applyFont="1" applyAlignment="1">
      <alignment horizontal="right" vertical="center"/>
    </xf>
    <xf numFmtId="0" fontId="0" fillId="0" borderId="18" xfId="0" applyFont="1" applyBorder="1" applyAlignment="1">
      <alignment horizontal="right" vertical="center"/>
    </xf>
    <xf numFmtId="3" fontId="0" fillId="0" borderId="18" xfId="0" applyNumberFormat="1" applyFont="1" applyBorder="1" applyAlignment="1">
      <alignment horizontal="right" vertical="center"/>
    </xf>
    <xf numFmtId="4" fontId="0" fillId="0" borderId="18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2" fontId="0" fillId="0" borderId="0" xfId="0" applyNumberFormat="1" applyFont="1" applyAlignment="1" applyProtection="1">
      <alignment horizontal="center" wrapText="1"/>
    </xf>
    <xf numFmtId="0" fontId="0" fillId="0" borderId="0" xfId="0" applyFont="1" applyAlignment="1">
      <alignment horizontal="center"/>
    </xf>
    <xf numFmtId="0" fontId="0" fillId="0" borderId="19" xfId="0" applyFont="1" applyBorder="1" applyAlignment="1" applyProtection="1">
      <alignment vertical="top" wrapText="1"/>
    </xf>
    <xf numFmtId="0" fontId="0" fillId="0" borderId="19" xfId="0" applyFont="1" applyBorder="1" applyAlignment="1" applyProtection="1">
      <alignment horizontal="left" wrapText="1"/>
    </xf>
    <xf numFmtId="0" fontId="0" fillId="0" borderId="19" xfId="0" applyFont="1" applyBorder="1" applyAlignment="1" applyProtection="1">
      <alignment horizontal="right" wrapText="1"/>
    </xf>
    <xf numFmtId="3" fontId="0" fillId="0" borderId="19" xfId="0" applyNumberFormat="1" applyFont="1" applyBorder="1" applyAlignment="1" applyProtection="1">
      <alignment horizontal="right" wrapText="1"/>
    </xf>
    <xf numFmtId="4" fontId="0" fillId="0" borderId="19" xfId="0" applyNumberFormat="1" applyFont="1" applyBorder="1" applyAlignment="1" applyProtection="1">
      <alignment horizontal="right" wrapText="1"/>
    </xf>
    <xf numFmtId="49" fontId="6" fillId="0" borderId="20" xfId="0" applyNumberFormat="1" applyFont="1" applyBorder="1" applyAlignment="1" applyProtection="1">
      <alignment vertical="top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3" fontId="0" fillId="0" borderId="0" xfId="0" applyNumberFormat="1" applyFont="1" applyFill="1" applyAlignment="1">
      <alignment horizontal="right"/>
    </xf>
    <xf numFmtId="0" fontId="0" fillId="0" borderId="0" xfId="0" quotePrefix="1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4" fontId="0" fillId="0" borderId="0" xfId="0" applyNumberFormat="1" applyFont="1" applyFill="1" applyAlignment="1">
      <alignment horizontal="right"/>
    </xf>
    <xf numFmtId="1" fontId="9" fillId="0" borderId="0" xfId="5" applyNumberFormat="1" applyFont="1" applyFill="1" applyBorder="1" applyAlignment="1" applyProtection="1">
      <alignment horizontal="left" vertical="top"/>
    </xf>
    <xf numFmtId="4" fontId="10" fillId="0" borderId="0" xfId="5" applyNumberFormat="1" applyFont="1" applyFill="1" applyBorder="1" applyAlignment="1" applyProtection="1">
      <alignment vertical="top"/>
    </xf>
    <xf numFmtId="4" fontId="1" fillId="0" borderId="0" xfId="1" applyNumberFormat="1" applyFill="1">
      <alignment horizontal="right" wrapText="1"/>
      <protection locked="0"/>
    </xf>
    <xf numFmtId="165" fontId="11" fillId="0" borderId="0" xfId="5" applyNumberFormat="1" applyFont="1" applyFill="1" applyAlignment="1" applyProtection="1">
      <alignment horizontal="right" vertical="top" shrinkToFit="1"/>
    </xf>
    <xf numFmtId="0" fontId="13" fillId="0" borderId="0" xfId="4" applyFont="1" applyFill="1" applyProtection="1"/>
    <xf numFmtId="0" fontId="11" fillId="0" borderId="0" xfId="4" applyFont="1" applyFill="1" applyProtection="1"/>
    <xf numFmtId="165" fontId="11" fillId="0" borderId="0" xfId="6" applyNumberFormat="1" applyFont="1" applyFill="1" applyAlignment="1" applyProtection="1">
      <alignment horizontal="right" vertical="top" shrinkToFit="1"/>
    </xf>
    <xf numFmtId="4" fontId="15" fillId="0" borderId="0" xfId="4" applyNumberFormat="1" applyFont="1" applyFill="1" applyBorder="1" applyAlignment="1" applyProtection="1">
      <alignment horizontal="center" vertical="top"/>
    </xf>
    <xf numFmtId="0" fontId="16" fillId="0" borderId="0" xfId="4" applyFont="1" applyFill="1" applyAlignment="1" applyProtection="1">
      <alignment horizontal="left"/>
    </xf>
    <xf numFmtId="4" fontId="11" fillId="0" borderId="0" xfId="4" applyNumberFormat="1" applyFont="1" applyFill="1" applyBorder="1" applyAlignment="1" applyProtection="1">
      <alignment horizontal="right" vertical="top"/>
    </xf>
    <xf numFmtId="4" fontId="16" fillId="0" borderId="0" xfId="5" applyNumberFormat="1" applyFont="1" applyFill="1" applyBorder="1" applyAlignment="1" applyProtection="1">
      <alignment horizontal="left" vertical="top"/>
    </xf>
    <xf numFmtId="0" fontId="11" fillId="0" borderId="0" xfId="5" applyFont="1" applyFill="1" applyProtection="1"/>
    <xf numFmtId="4" fontId="11" fillId="0" borderId="0" xfId="5" applyNumberFormat="1" applyFont="1" applyFill="1" applyBorder="1" applyAlignment="1" applyProtection="1">
      <alignment horizontal="right" vertical="top"/>
    </xf>
    <xf numFmtId="0" fontId="13" fillId="0" borderId="0" xfId="5" applyFont="1" applyFill="1" applyProtection="1"/>
    <xf numFmtId="0" fontId="11" fillId="0" borderId="0" xfId="5" applyNumberFormat="1" applyFont="1" applyFill="1" applyBorder="1" applyAlignment="1" applyProtection="1">
      <alignment horizontal="right" vertical="top" wrapText="1"/>
      <protection locked="0"/>
    </xf>
    <xf numFmtId="0" fontId="17" fillId="0" borderId="0" xfId="5" applyNumberFormat="1" applyFont="1" applyFill="1" applyBorder="1" applyAlignment="1" applyProtection="1">
      <alignment horizontal="left" vertical="center" wrapText="1"/>
    </xf>
    <xf numFmtId="0" fontId="17" fillId="0" borderId="0" xfId="5" applyFont="1" applyFill="1" applyProtection="1"/>
    <xf numFmtId="0" fontId="17" fillId="0" borderId="0" xfId="5" applyNumberFormat="1" applyFont="1" applyFill="1" applyBorder="1" applyAlignment="1" applyProtection="1">
      <alignment horizontal="fill" vertical="center" wrapText="1"/>
    </xf>
    <xf numFmtId="0" fontId="18" fillId="0" borderId="0" xfId="5" applyFont="1" applyFill="1" applyProtection="1"/>
    <xf numFmtId="0" fontId="19" fillId="0" borderId="0" xfId="5" applyFont="1" applyFill="1" applyProtection="1"/>
    <xf numFmtId="4" fontId="8" fillId="0" borderId="0" xfId="4" applyNumberFormat="1" applyFont="1" applyFill="1" applyProtection="1"/>
    <xf numFmtId="0" fontId="8" fillId="0" borderId="0" xfId="4" applyFont="1" applyFill="1" applyProtection="1"/>
    <xf numFmtId="165" fontId="8" fillId="0" borderId="0" xfId="4" applyNumberFormat="1" applyFont="1" applyFill="1" applyProtection="1"/>
    <xf numFmtId="0" fontId="16" fillId="0" borderId="0" xfId="5" applyFont="1" applyFill="1" applyProtection="1"/>
    <xf numFmtId="4" fontId="11" fillId="0" borderId="0" xfId="5" applyNumberFormat="1" applyFont="1" applyFill="1" applyBorder="1" applyAlignment="1" applyProtection="1">
      <alignment horizontal="right" vertical="top"/>
      <protection locked="0"/>
    </xf>
    <xf numFmtId="0" fontId="16" fillId="0" borderId="0" xfId="5" applyNumberFormat="1" applyFont="1" applyFill="1" applyBorder="1" applyAlignment="1" applyProtection="1">
      <alignment horizontal="fill" vertical="center" wrapText="1"/>
    </xf>
    <xf numFmtId="164" fontId="0" fillId="0" borderId="0" xfId="0" applyNumberFormat="1"/>
    <xf numFmtId="0" fontId="0" fillId="0" borderId="16" xfId="0" applyFont="1" applyBorder="1" applyAlignment="1">
      <alignment vertical="center"/>
    </xf>
    <xf numFmtId="44" fontId="1" fillId="0" borderId="22" xfId="2" applyFont="1" applyBorder="1" applyAlignment="1">
      <alignment horizontal="right" vertical="center"/>
    </xf>
    <xf numFmtId="9" fontId="0" fillId="0" borderId="0" xfId="0" applyNumberFormat="1" applyFont="1"/>
    <xf numFmtId="0" fontId="0" fillId="3" borderId="0" xfId="0" applyFont="1" applyFill="1"/>
    <xf numFmtId="0" fontId="0" fillId="3" borderId="0" xfId="0" applyFont="1" applyFill="1" applyAlignment="1">
      <alignment wrapText="1"/>
    </xf>
    <xf numFmtId="0" fontId="0" fillId="0" borderId="21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0" xfId="0" applyFont="1" applyFill="1" applyAlignment="1" applyProtection="1">
      <alignment horizontal="left" wrapText="1"/>
    </xf>
    <xf numFmtId="0" fontId="0" fillId="0" borderId="0" xfId="0" applyFont="1" applyFill="1" applyAlignment="1" applyProtection="1">
      <alignment horizontal="right" wrapText="1"/>
    </xf>
    <xf numFmtId="3" fontId="0" fillId="0" borderId="0" xfId="0" applyNumberFormat="1" applyFont="1" applyFill="1" applyAlignment="1" applyProtection="1">
      <alignment horizontal="right" wrapText="1"/>
    </xf>
    <xf numFmtId="0" fontId="0" fillId="0" borderId="19" xfId="0" applyFont="1" applyFill="1" applyBorder="1" applyAlignment="1" applyProtection="1">
      <alignment horizontal="left" wrapText="1"/>
    </xf>
    <xf numFmtId="0" fontId="0" fillId="0" borderId="19" xfId="0" applyFont="1" applyFill="1" applyBorder="1" applyAlignment="1" applyProtection="1">
      <alignment horizontal="right" wrapText="1"/>
    </xf>
    <xf numFmtId="3" fontId="0" fillId="0" borderId="19" xfId="0" applyNumberFormat="1" applyFont="1" applyFill="1" applyBorder="1" applyAlignment="1" applyProtection="1">
      <alignment horizontal="right" wrapText="1"/>
    </xf>
    <xf numFmtId="0" fontId="6" fillId="0" borderId="16" xfId="0" applyFont="1" applyFill="1" applyBorder="1" applyAlignment="1" applyProtection="1">
      <alignment horizontal="left" wrapText="1"/>
    </xf>
    <xf numFmtId="0" fontId="6" fillId="0" borderId="16" xfId="0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Alignment="1" applyProtection="1">
      <alignment horizontal="right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right" vertical="center" wrapText="1"/>
    </xf>
    <xf numFmtId="3" fontId="3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2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 applyProtection="1">
      <alignment vertical="top" wrapText="1"/>
    </xf>
    <xf numFmtId="4" fontId="0" fillId="0" borderId="0" xfId="0" applyNumberFormat="1" applyFont="1" applyFill="1" applyAlignment="1" applyProtection="1">
      <alignment horizontal="right" wrapText="1"/>
    </xf>
    <xf numFmtId="2" fontId="0" fillId="0" borderId="0" xfId="0" applyNumberFormat="1" applyFont="1" applyFill="1" applyAlignment="1" applyProtection="1">
      <alignment horizontal="center" wrapText="1"/>
    </xf>
    <xf numFmtId="0" fontId="0" fillId="0" borderId="0" xfId="0" applyFont="1" applyFill="1" applyAlignment="1" applyProtection="1">
      <alignment wrapText="1"/>
    </xf>
    <xf numFmtId="0" fontId="0" fillId="0" borderId="19" xfId="0" applyFont="1" applyFill="1" applyBorder="1" applyAlignment="1" applyProtection="1">
      <alignment vertical="top" wrapText="1"/>
    </xf>
    <xf numFmtId="4" fontId="0" fillId="0" borderId="19" xfId="0" applyNumberFormat="1" applyFont="1" applyFill="1" applyBorder="1" applyAlignment="1" applyProtection="1">
      <alignment horizontal="right" wrapText="1"/>
    </xf>
    <xf numFmtId="49" fontId="6" fillId="0" borderId="16" xfId="0" applyNumberFormat="1" applyFont="1" applyFill="1" applyBorder="1" applyAlignment="1" applyProtection="1">
      <alignment vertical="top"/>
    </xf>
    <xf numFmtId="4" fontId="6" fillId="0" borderId="16" xfId="0" applyNumberFormat="1" applyFont="1" applyFill="1" applyBorder="1" applyAlignment="1" applyProtection="1">
      <alignment horizontal="right" wrapText="1"/>
    </xf>
    <xf numFmtId="49" fontId="6" fillId="0" borderId="16" xfId="0" applyNumberFormat="1" applyFont="1" applyFill="1" applyBorder="1" applyAlignment="1" applyProtection="1">
      <alignment horizontal="right" vertical="top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top"/>
    </xf>
    <xf numFmtId="0" fontId="0" fillId="0" borderId="0" xfId="0" applyFont="1" applyFill="1" applyAlignment="1">
      <alignment horizontal="right" vertical="top"/>
    </xf>
    <xf numFmtId="9" fontId="0" fillId="0" borderId="0" xfId="0" applyNumberFormat="1" applyBorder="1" applyAlignment="1">
      <alignment vertical="center"/>
    </xf>
    <xf numFmtId="0" fontId="0" fillId="0" borderId="18" xfId="0" applyFont="1" applyFill="1" applyBorder="1" applyAlignment="1">
      <alignment horizontal="left" wrapText="1"/>
    </xf>
    <xf numFmtId="0" fontId="0" fillId="0" borderId="18" xfId="0" applyFont="1" applyFill="1" applyBorder="1" applyAlignment="1">
      <alignment horizontal="right"/>
    </xf>
    <xf numFmtId="3" fontId="0" fillId="0" borderId="18" xfId="0" applyNumberFormat="1" applyFont="1" applyFill="1" applyBorder="1" applyAlignment="1">
      <alignment horizontal="right"/>
    </xf>
    <xf numFmtId="4" fontId="0" fillId="0" borderId="18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right" vertical="center"/>
    </xf>
    <xf numFmtId="0" fontId="2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right" vertical="center"/>
    </xf>
    <xf numFmtId="3" fontId="0" fillId="0" borderId="18" xfId="0" applyNumberFormat="1" applyFont="1" applyFill="1" applyBorder="1" applyAlignment="1">
      <alignment horizontal="right" vertical="center"/>
    </xf>
    <xf numFmtId="4" fontId="0" fillId="0" borderId="18" xfId="0" applyNumberFormat="1" applyFont="1" applyFill="1" applyBorder="1" applyAlignment="1">
      <alignment horizontal="right" vertical="center"/>
    </xf>
    <xf numFmtId="4" fontId="2" fillId="0" borderId="18" xfId="0" applyNumberFormat="1" applyFont="1" applyFill="1" applyBorder="1" applyAlignment="1">
      <alignment horizontal="right" vertical="center"/>
    </xf>
    <xf numFmtId="3" fontId="0" fillId="0" borderId="0" xfId="0" applyNumberFormat="1" applyFont="1" applyFill="1"/>
    <xf numFmtId="0" fontId="0" fillId="0" borderId="0" xfId="0" applyAlignment="1">
      <alignment horizontal="right" vertical="top"/>
    </xf>
    <xf numFmtId="0" fontId="0" fillId="0" borderId="0" xfId="0" quotePrefix="1" applyAlignment="1">
      <alignment horizontal="left" wrapText="1"/>
    </xf>
    <xf numFmtId="3" fontId="0" fillId="0" borderId="0" xfId="0" applyNumberFormat="1" applyAlignment="1">
      <alignment horizontal="right"/>
    </xf>
    <xf numFmtId="4" fontId="0" fillId="0" borderId="0" xfId="0" applyNumberFormat="1" applyAlignment="1" applyProtection="1">
      <alignment horizontal="right"/>
      <protection locked="0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4" fontId="1" fillId="2" borderId="0" xfId="1">
      <alignment horizontal="right" wrapText="1"/>
      <protection locked="0"/>
    </xf>
    <xf numFmtId="4" fontId="1" fillId="0" borderId="0" xfId="1" applyFill="1">
      <alignment horizontal="right" wrapText="1"/>
      <protection locked="0"/>
    </xf>
    <xf numFmtId="0" fontId="0" fillId="0" borderId="0" xfId="0" applyAlignment="1">
      <alignment horizontal="left" wrapText="1"/>
    </xf>
    <xf numFmtId="0" fontId="11" fillId="0" borderId="0" xfId="7" applyFont="1"/>
    <xf numFmtId="0" fontId="2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12" fillId="0" borderId="0" xfId="0" quotePrefix="1" applyFont="1" applyAlignment="1">
      <alignment horizontal="left" wrapText="1"/>
    </xf>
    <xf numFmtId="0" fontId="0" fillId="0" borderId="0" xfId="0" quotePrefix="1" applyFill="1" applyAlignment="1">
      <alignment horizontal="left" wrapText="1"/>
    </xf>
    <xf numFmtId="0" fontId="2" fillId="0" borderId="0" xfId="0" quotePrefix="1" applyFont="1" applyFill="1" applyAlignment="1">
      <alignment horizontal="left" wrapText="1"/>
    </xf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>
      <alignment horizontal="right"/>
    </xf>
    <xf numFmtId="3" fontId="20" fillId="0" borderId="0" xfId="0" applyNumberFormat="1" applyFont="1" applyFill="1" applyAlignment="1">
      <alignment horizontal="right"/>
    </xf>
    <xf numFmtId="0" fontId="0" fillId="0" borderId="0" xfId="0" applyFont="1" applyAlignment="1">
      <alignment vertical="top" wrapText="1"/>
    </xf>
    <xf numFmtId="0" fontId="20" fillId="0" borderId="0" xfId="0" quotePrefix="1" applyFont="1" applyAlignment="1">
      <alignment horizontal="left" wrapText="1"/>
    </xf>
    <xf numFmtId="0" fontId="0" fillId="0" borderId="0" xfId="0" applyFill="1" applyAlignment="1">
      <alignment horizontal="right"/>
    </xf>
    <xf numFmtId="166" fontId="23" fillId="0" borderId="0" xfId="5" applyNumberFormat="1" applyFont="1" applyAlignment="1">
      <alignment horizontal="left" vertical="top"/>
    </xf>
    <xf numFmtId="1" fontId="22" fillId="0" borderId="0" xfId="5" applyNumberFormat="1" applyFont="1" applyAlignment="1">
      <alignment horizontal="right"/>
    </xf>
    <xf numFmtId="4" fontId="23" fillId="0" borderId="0" xfId="5" applyNumberFormat="1" applyFont="1" applyAlignment="1">
      <alignment horizontal="right"/>
    </xf>
    <xf numFmtId="0" fontId="11" fillId="0" borderId="0" xfId="5" applyFont="1"/>
    <xf numFmtId="2" fontId="13" fillId="4" borderId="0" xfId="4" applyNumberFormat="1" applyFont="1" applyFill="1"/>
    <xf numFmtId="0" fontId="13" fillId="0" borderId="0" xfId="5" applyFont="1"/>
    <xf numFmtId="0" fontId="23" fillId="0" borderId="0" xfId="5" applyFont="1" applyAlignment="1">
      <alignment horizontal="right" wrapText="1"/>
    </xf>
    <xf numFmtId="0" fontId="17" fillId="0" borderId="0" xfId="5" applyFont="1"/>
    <xf numFmtId="0" fontId="18" fillId="0" borderId="0" xfId="5" applyFont="1"/>
    <xf numFmtId="0" fontId="19" fillId="0" borderId="0" xfId="5" applyFont="1"/>
    <xf numFmtId="0" fontId="0" fillId="0" borderId="0" xfId="0" applyFont="1" applyFill="1" applyAlignment="1">
      <alignment horizontal="left"/>
    </xf>
    <xf numFmtId="3" fontId="0" fillId="0" borderId="0" xfId="0" applyNumberFormat="1" applyFont="1" applyFill="1" applyAlignment="1">
      <alignment horizontal="left"/>
    </xf>
    <xf numFmtId="0" fontId="12" fillId="0" borderId="0" xfId="0" quotePrefix="1" applyFont="1" applyFill="1" applyAlignment="1">
      <alignment horizontal="left" wrapText="1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left" wrapText="1"/>
    </xf>
    <xf numFmtId="3" fontId="1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3" fontId="0" fillId="0" borderId="0" xfId="0" applyNumberFormat="1" applyFill="1" applyAlignment="1">
      <alignment horizontal="right"/>
    </xf>
    <xf numFmtId="4" fontId="3" fillId="0" borderId="4" xfId="0" applyNumberFormat="1" applyFont="1" applyBorder="1" applyAlignment="1" applyProtection="1">
      <alignment horizontal="center" vertical="center" wrapText="1"/>
    </xf>
    <xf numFmtId="0" fontId="25" fillId="0" borderId="17" xfId="0" applyFont="1" applyBorder="1"/>
    <xf numFmtId="0" fontId="12" fillId="0" borderId="0" xfId="9" applyFont="1" applyAlignment="1">
      <alignment horizontal="left" vertical="top" wrapText="1"/>
    </xf>
    <xf numFmtId="4" fontId="12" fillId="0" borderId="0" xfId="10" applyNumberFormat="1" applyFont="1" applyBorder="1" applyAlignment="1">
      <alignment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9" applyFont="1" applyAlignment="1">
      <alignment horizontal="center" vertical="top" wrapText="1"/>
    </xf>
    <xf numFmtId="4" fontId="12" fillId="0" borderId="0" xfId="10" applyNumberFormat="1" applyFont="1" applyFill="1" applyBorder="1" applyAlignment="1">
      <alignment vertical="top"/>
    </xf>
    <xf numFmtId="1" fontId="25" fillId="0" borderId="0" xfId="0" applyNumberFormat="1" applyFont="1" applyAlignment="1">
      <alignment vertical="top" wrapText="1"/>
    </xf>
    <xf numFmtId="4" fontId="25" fillId="0" borderId="0" xfId="0" applyNumberFormat="1" applyFont="1" applyAlignment="1">
      <alignment horizontal="right" vertical="top"/>
    </xf>
    <xf numFmtId="1" fontId="25" fillId="0" borderId="0" xfId="0" applyNumberFormat="1" applyFont="1" applyAlignment="1">
      <alignment horizontal="center" vertical="top"/>
    </xf>
    <xf numFmtId="0" fontId="7" fillId="0" borderId="0" xfId="0" applyFont="1" applyAlignment="1">
      <alignment vertical="top"/>
    </xf>
    <xf numFmtId="4" fontId="28" fillId="0" borderId="0" xfId="0" applyNumberFormat="1" applyFont="1" applyAlignment="1">
      <alignment vertical="top"/>
    </xf>
    <xf numFmtId="3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horizontal="right" vertical="top"/>
    </xf>
    <xf numFmtId="0" fontId="31" fillId="0" borderId="0" xfId="11" quotePrefix="1" applyFont="1" applyAlignment="1">
      <alignment horizontal="left" vertical="top" wrapText="1"/>
    </xf>
    <xf numFmtId="4" fontId="31" fillId="0" borderId="0" xfId="10" applyNumberFormat="1" applyFont="1" applyFill="1" applyBorder="1" applyAlignment="1">
      <alignment vertical="top"/>
    </xf>
    <xf numFmtId="0" fontId="12" fillId="0" borderId="0" xfId="0" applyFont="1" applyAlignment="1">
      <alignment vertical="top" wrapText="1"/>
    </xf>
    <xf numFmtId="0" fontId="31" fillId="0" borderId="0" xfId="0" applyFont="1" applyAlignment="1">
      <alignment horizontal="center" vertical="top" wrapText="1"/>
    </xf>
    <xf numFmtId="4" fontId="31" fillId="0" borderId="0" xfId="0" applyNumberFormat="1" applyFont="1" applyAlignment="1">
      <alignment vertical="top" wrapText="1"/>
    </xf>
    <xf numFmtId="49" fontId="12" fillId="0" borderId="0" xfId="0" applyNumberFormat="1" applyFont="1" applyAlignment="1">
      <alignment horizontal="left" vertical="top" wrapText="1"/>
    </xf>
    <xf numFmtId="3" fontId="25" fillId="0" borderId="0" xfId="0" applyNumberFormat="1" applyFont="1" applyAlignment="1">
      <alignment horizontal="center" vertical="top"/>
    </xf>
    <xf numFmtId="0" fontId="12" fillId="0" borderId="0" xfId="13" applyFont="1" applyAlignment="1">
      <alignment horizontal="left" vertical="top" wrapText="1"/>
    </xf>
    <xf numFmtId="0" fontId="12" fillId="0" borderId="0" xfId="13" applyFont="1" applyAlignment="1">
      <alignment vertical="top"/>
    </xf>
    <xf numFmtId="4" fontId="31" fillId="0" borderId="0" xfId="8" applyNumberFormat="1" applyFont="1" applyBorder="1" applyAlignment="1">
      <alignment vertical="top"/>
    </xf>
    <xf numFmtId="3" fontId="12" fillId="0" borderId="0" xfId="13" applyNumberFormat="1" applyFont="1" applyAlignment="1">
      <alignment horizontal="center" vertical="top"/>
    </xf>
    <xf numFmtId="0" fontId="7" fillId="0" borderId="0" xfId="0" quotePrefix="1" applyFont="1" applyAlignment="1">
      <alignment horizontal="left" vertical="top"/>
    </xf>
    <xf numFmtId="4" fontId="34" fillId="0" borderId="0" xfId="0" applyNumberFormat="1" applyFont="1" applyAlignment="1">
      <alignment horizontal="right" vertical="top"/>
    </xf>
    <xf numFmtId="0" fontId="25" fillId="0" borderId="0" xfId="13" applyFont="1" applyAlignment="1">
      <alignment horizontal="left" vertical="top"/>
    </xf>
    <xf numFmtId="0" fontId="12" fillId="0" borderId="0" xfId="13" quotePrefix="1" applyFont="1" applyAlignment="1">
      <alignment horizontal="left" vertical="top" wrapText="1" indent="2"/>
    </xf>
    <xf numFmtId="0" fontId="12" fillId="0" borderId="0" xfId="13" quotePrefix="1" applyFont="1" applyAlignment="1">
      <alignment horizontal="left" vertical="top" wrapText="1"/>
    </xf>
    <xf numFmtId="0" fontId="11" fillId="0" borderId="0" xfId="5" applyNumberFormat="1" applyFont="1" applyFill="1" applyBorder="1" applyAlignment="1" applyProtection="1">
      <alignment horizontal="right" vertical="center" wrapText="1"/>
    </xf>
    <xf numFmtId="3" fontId="11" fillId="0" borderId="0" xfId="3" applyNumberFormat="1" applyFont="1" applyFill="1" applyBorder="1" applyAlignment="1" applyProtection="1">
      <alignment horizontal="right" vertical="center" wrapText="1"/>
    </xf>
    <xf numFmtId="49" fontId="11" fillId="0" borderId="0" xfId="5" quotePrefix="1" applyNumberFormat="1" applyFont="1" applyFill="1" applyBorder="1" applyAlignment="1" applyProtection="1">
      <alignment horizontal="left" vertical="top" wrapText="1"/>
    </xf>
    <xf numFmtId="0" fontId="11" fillId="0" borderId="0" xfId="5" applyNumberFormat="1" applyFont="1" applyFill="1" applyBorder="1" applyAlignment="1" applyProtection="1">
      <alignment horizontal="right" vertical="top" wrapText="1"/>
    </xf>
    <xf numFmtId="3" fontId="11" fillId="0" borderId="0" xfId="3" applyNumberFormat="1" applyFont="1" applyFill="1" applyBorder="1" applyAlignment="1" applyProtection="1">
      <alignment horizontal="right" vertical="top" wrapText="1"/>
    </xf>
    <xf numFmtId="1" fontId="25" fillId="0" borderId="0" xfId="0" applyNumberFormat="1" applyFont="1" applyAlignment="1">
      <alignment vertical="top"/>
    </xf>
    <xf numFmtId="1" fontId="12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center" vertical="top" wrapText="1"/>
    </xf>
    <xf numFmtId="4" fontId="12" fillId="0" borderId="0" xfId="12" applyNumberFormat="1" applyFont="1" applyBorder="1" applyAlignment="1">
      <alignment vertical="top"/>
    </xf>
    <xf numFmtId="4" fontId="28" fillId="0" borderId="0" xfId="0" applyNumberFormat="1" applyFont="1" applyBorder="1" applyAlignment="1">
      <alignment vertical="top"/>
    </xf>
    <xf numFmtId="3" fontId="29" fillId="0" borderId="0" xfId="0" applyNumberFormat="1" applyFont="1" applyBorder="1" applyAlignment="1">
      <alignment vertical="top"/>
    </xf>
    <xf numFmtId="1" fontId="25" fillId="0" borderId="0" xfId="0" applyNumberFormat="1" applyFont="1" applyBorder="1" applyAlignment="1">
      <alignment horizontal="center" vertical="top"/>
    </xf>
    <xf numFmtId="0" fontId="35" fillId="0" borderId="0" xfId="0" applyFont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49" fontId="24" fillId="0" borderId="0" xfId="5" quotePrefix="1" applyNumberFormat="1" applyFont="1" applyAlignment="1" applyProtection="1">
      <alignment horizontal="left" vertical="top" wrapText="1"/>
      <protection hidden="1"/>
    </xf>
    <xf numFmtId="4" fontId="36" fillId="0" borderId="0" xfId="4" applyNumberFormat="1" applyFont="1" applyAlignment="1">
      <alignment vertical="top"/>
    </xf>
    <xf numFmtId="4" fontId="11" fillId="0" borderId="0" xfId="4" applyNumberFormat="1" applyFont="1" applyAlignment="1">
      <alignment horizontal="right" vertical="top"/>
    </xf>
    <xf numFmtId="0" fontId="13" fillId="0" borderId="0" xfId="4" applyFont="1"/>
    <xf numFmtId="0" fontId="11" fillId="0" borderId="0" xfId="4" applyFont="1"/>
    <xf numFmtId="0" fontId="0" fillId="0" borderId="8" xfId="0" applyFont="1" applyFill="1" applyBorder="1" applyAlignment="1">
      <alignment horizontal="left" vertical="center"/>
    </xf>
    <xf numFmtId="9" fontId="0" fillId="0" borderId="9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164" fontId="0" fillId="0" borderId="13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top" wrapText="1"/>
    </xf>
  </cellXfs>
  <cellStyles count="14">
    <cellStyle name="CENA" xfId="1" xr:uid="{00000000-0005-0000-0000-000000000000}"/>
    <cellStyle name="Comma 10" xfId="10" xr:uid="{8510A201-27C6-4A8B-9B5D-C0D5229F83A1}"/>
    <cellStyle name="Comma 3" xfId="12" xr:uid="{E76519D1-D91E-41E0-B187-0F34F694ED24}"/>
    <cellStyle name="Navadno" xfId="0" builtinId="0"/>
    <cellStyle name="Navadno_04164-00_pzr_5_p_1" xfId="7" xr:uid="{1F6026AA-C030-4945-BAA1-3D0E0B0D8F03}"/>
    <cellStyle name="Navadno_04165-20-PZR-41-MP_Bistricai_popis_obj" xfId="4" xr:uid="{00000000-0005-0000-0000-000002000000}"/>
    <cellStyle name="Normal 17" xfId="9" xr:uid="{AD48637F-B8BE-4AD7-A801-DC485016302D}"/>
    <cellStyle name="Normal_Mamac_MA" xfId="11" xr:uid="{2C1ACC81-7CC0-4EFB-8B81-709089004706}"/>
    <cellStyle name="Odstotek" xfId="3" builtinId="5"/>
    <cellStyle name="Pomoc" xfId="6" xr:uid="{00000000-0005-0000-0000-000004000000}"/>
    <cellStyle name="Slog 1" xfId="5" xr:uid="{00000000-0005-0000-0000-000005000000}"/>
    <cellStyle name="Style 1" xfId="13" xr:uid="{013FDE52-8EFA-4464-8545-210EE4E5E8F8}"/>
    <cellStyle name="Valuta" xfId="2" builtinId="4"/>
    <cellStyle name="Vejica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638175</xdr:colOff>
      <xdr:row>0</xdr:row>
      <xdr:rowOff>19050</xdr:rowOff>
    </xdr:from>
    <xdr:to>
      <xdr:col>6</xdr:col>
      <xdr:colOff>1378585</xdr:colOff>
      <xdr:row>2</xdr:row>
      <xdr:rowOff>127635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C80AD54-7D65-47C2-A343-78C87DB3694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D271A35-B240-4D61-ABF3-4ACE1E46AE1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0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81E73C6C-C991-4C4E-AC9B-20D3BA83CCF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5D301C2B-BC2C-4CD7-9D95-531DC92ECBA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19050"/>
          <a:ext cx="740410" cy="43243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0</xdr:row>
      <xdr:rowOff>19050</xdr:rowOff>
    </xdr:from>
    <xdr:to>
      <xdr:col>6</xdr:col>
      <xdr:colOff>788035</xdr:colOff>
      <xdr:row>2</xdr:row>
      <xdr:rowOff>127635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F848FA2-96FE-4B54-AC68-0901621E253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0725" y="19050"/>
          <a:ext cx="740410" cy="432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view="pageBreakPreview" zoomScale="85" zoomScaleNormal="100" zoomScaleSheetLayoutView="85" workbookViewId="0">
      <pane ySplit="4" topLeftCell="A5" activePane="bottomLeft" state="frozen"/>
      <selection activeCell="B12" sqref="B12"/>
      <selection pane="bottomLeft" activeCell="F19" sqref="F19"/>
    </sheetView>
  </sheetViews>
  <sheetFormatPr defaultRowHeight="13.2"/>
  <cols>
    <col min="1" max="1" width="6.6640625" customWidth="1"/>
    <col min="2" max="2" width="31.6640625" customWidth="1"/>
    <col min="3" max="3" width="13.6640625" customWidth="1"/>
    <col min="4" max="4" width="7.6640625" customWidth="1"/>
    <col min="5" max="5" width="4.6640625" customWidth="1"/>
    <col min="6" max="7" width="21.6640625" customWidth="1"/>
    <col min="8" max="9" width="11.88671875" hidden="1" customWidth="1"/>
  </cols>
  <sheetData>
    <row r="1" spans="1:7" s="2" customFormat="1">
      <c r="A1" s="3"/>
      <c r="B1" s="4"/>
      <c r="C1" s="3"/>
      <c r="D1" s="5"/>
      <c r="E1" s="6"/>
      <c r="F1" s="6"/>
      <c r="G1" s="6"/>
    </row>
    <row r="2" spans="1:7" s="2" customFormat="1">
      <c r="A2" s="3"/>
      <c r="B2" s="4"/>
      <c r="C2" s="3"/>
      <c r="D2" s="5"/>
      <c r="E2" s="6"/>
      <c r="F2" s="6"/>
      <c r="G2" s="6"/>
    </row>
    <row r="3" spans="1:7" s="2" customFormat="1">
      <c r="A3" s="43"/>
      <c r="B3" s="44"/>
      <c r="C3" s="45"/>
      <c r="D3" s="46"/>
      <c r="E3" s="46"/>
      <c r="F3" s="46"/>
      <c r="G3" s="46"/>
    </row>
    <row r="4" spans="1:7" s="2" customFormat="1">
      <c r="A4" s="90" t="s">
        <v>26</v>
      </c>
      <c r="B4" s="18"/>
      <c r="C4" s="17"/>
      <c r="D4" s="19"/>
      <c r="E4" s="20"/>
      <c r="F4" s="21"/>
      <c r="G4" s="21" t="s">
        <v>23</v>
      </c>
    </row>
    <row r="6" spans="1:7" ht="17.399999999999999">
      <c r="A6" s="14" t="s">
        <v>451</v>
      </c>
      <c r="B6" s="12"/>
    </row>
    <row r="7" spans="1:7">
      <c r="B7" s="7"/>
      <c r="F7" s="22"/>
      <c r="G7" s="22"/>
    </row>
    <row r="8" spans="1:7">
      <c r="B8" s="7"/>
      <c r="F8" s="22"/>
      <c r="G8" s="22"/>
    </row>
    <row r="9" spans="1:7">
      <c r="B9" s="7"/>
      <c r="C9" s="41" t="s">
        <v>136</v>
      </c>
      <c r="D9" s="42"/>
      <c r="E9" s="42"/>
      <c r="F9" s="42"/>
      <c r="G9" s="42"/>
    </row>
    <row r="10" spans="1:7">
      <c r="A10" s="43" t="s">
        <v>22</v>
      </c>
      <c r="B10" s="44"/>
      <c r="C10" s="45" t="s">
        <v>137</v>
      </c>
      <c r="D10" s="46"/>
      <c r="E10" s="46"/>
      <c r="F10" s="46"/>
      <c r="G10" s="46"/>
    </row>
    <row r="11" spans="1:7">
      <c r="A11" s="39"/>
      <c r="B11" s="40"/>
      <c r="C11" s="41"/>
      <c r="D11" s="42"/>
      <c r="E11" s="42"/>
      <c r="F11" s="42"/>
      <c r="G11" s="42"/>
    </row>
    <row r="12" spans="1:7">
      <c r="B12" s="7"/>
      <c r="C12" s="41"/>
      <c r="D12" s="42"/>
      <c r="E12" s="42"/>
      <c r="F12" s="47"/>
      <c r="G12" s="47"/>
    </row>
    <row r="13" spans="1:7">
      <c r="A13" s="43" t="s">
        <v>18</v>
      </c>
      <c r="B13" s="44"/>
      <c r="C13" s="45" t="s">
        <v>460</v>
      </c>
      <c r="D13" s="46"/>
      <c r="E13" s="46"/>
      <c r="F13" s="46"/>
      <c r="G13" s="46"/>
    </row>
    <row r="14" spans="1:7">
      <c r="A14" s="16"/>
      <c r="B14" s="13"/>
      <c r="C14" s="7"/>
    </row>
    <row r="15" spans="1:7">
      <c r="A15" s="43" t="s">
        <v>20</v>
      </c>
      <c r="B15" s="44"/>
      <c r="C15" s="223" t="s">
        <v>138</v>
      </c>
      <c r="D15" s="46"/>
      <c r="E15" s="46"/>
      <c r="F15" s="46"/>
      <c r="G15" s="46"/>
    </row>
    <row r="16" spans="1:7">
      <c r="A16" s="16"/>
      <c r="B16" s="13"/>
      <c r="C16" s="7"/>
    </row>
    <row r="17" spans="1:9">
      <c r="A17" s="43" t="s">
        <v>21</v>
      </c>
      <c r="B17" s="44"/>
      <c r="C17" s="45" t="s">
        <v>462</v>
      </c>
      <c r="D17" s="46"/>
      <c r="E17" s="46"/>
      <c r="F17" s="46"/>
      <c r="G17" s="46"/>
    </row>
    <row r="18" spans="1:9">
      <c r="A18" s="39"/>
      <c r="B18" s="40"/>
      <c r="C18" s="41"/>
      <c r="D18" s="42"/>
      <c r="E18" s="42"/>
      <c r="F18" s="42"/>
      <c r="G18" s="42"/>
    </row>
    <row r="19" spans="1:9">
      <c r="A19" s="16"/>
      <c r="B19" s="13"/>
      <c r="C19" s="7"/>
    </row>
    <row r="20" spans="1:9">
      <c r="B20" s="7"/>
      <c r="C20" s="41" t="s">
        <v>458</v>
      </c>
    </row>
    <row r="21" spans="1:9">
      <c r="A21" s="43" t="s">
        <v>19</v>
      </c>
      <c r="B21" s="44"/>
      <c r="C21" s="45" t="s">
        <v>459</v>
      </c>
      <c r="D21" s="46"/>
      <c r="E21" s="46"/>
      <c r="F21" s="46"/>
      <c r="G21" s="46"/>
    </row>
    <row r="22" spans="1:9">
      <c r="A22" s="39"/>
      <c r="B22" s="40"/>
      <c r="C22" s="41"/>
      <c r="D22" s="42"/>
      <c r="E22" s="42"/>
      <c r="F22" s="42"/>
      <c r="G22" s="42"/>
    </row>
    <row r="23" spans="1:9" ht="13.8" thickBot="1">
      <c r="A23" s="10"/>
      <c r="B23" s="93"/>
      <c r="C23" s="27"/>
      <c r="D23" s="27"/>
      <c r="E23" s="27"/>
      <c r="F23" s="222" t="s">
        <v>277</v>
      </c>
      <c r="G23" s="222" t="s">
        <v>278</v>
      </c>
    </row>
    <row r="24" spans="1:9">
      <c r="A24" s="9"/>
      <c r="B24" s="94" t="str">
        <f>'3_1.SPL'!B7</f>
        <v>ELEKTROINŠTALACIJSKA DELA</v>
      </c>
      <c r="C24" s="29"/>
      <c r="D24" s="29"/>
      <c r="E24" s="29"/>
      <c r="F24" s="97"/>
      <c r="G24" s="97"/>
    </row>
    <row r="25" spans="1:9">
      <c r="A25" s="11" t="str">
        <f>'3_1.SPL'!A33</f>
        <v>1.</v>
      </c>
      <c r="B25" s="134" t="str">
        <f>'3_1.SPL'!B33</f>
        <v>SPLOŠNO</v>
      </c>
      <c r="C25" s="129"/>
      <c r="D25" s="129"/>
      <c r="E25" s="129"/>
      <c r="F25" s="130">
        <f>'3_1.SPL'!F61</f>
        <v>0</v>
      </c>
      <c r="G25" s="130">
        <f>'3_1.SPL'!G61</f>
        <v>0</v>
      </c>
    </row>
    <row r="26" spans="1:9">
      <c r="A26" s="11" t="str">
        <f>'3_2_MOČ'!A7</f>
        <v>2.</v>
      </c>
      <c r="B26" s="135" t="str">
        <f>'3_2_MOČ'!B7</f>
        <v>MOČ</v>
      </c>
      <c r="C26" s="30"/>
      <c r="D26" s="30"/>
      <c r="E26" s="30"/>
      <c r="F26" s="31">
        <f>'3_2_MOČ'!F255</f>
        <v>0</v>
      </c>
      <c r="G26" s="31">
        <f>'3_2_MOČ'!G255</f>
        <v>0</v>
      </c>
    </row>
    <row r="27" spans="1:9">
      <c r="A27" s="11" t="str">
        <f>'3_3_EM'!A7</f>
        <v>3.</v>
      </c>
      <c r="B27" s="135" t="str">
        <f>'3_3_EM'!B7</f>
        <v>CNS, ENERGETSKI MONITORING</v>
      </c>
      <c r="C27" s="30"/>
      <c r="D27" s="30"/>
      <c r="E27" s="30"/>
      <c r="F27" s="31">
        <f>'3_3_EM'!F173</f>
        <v>0</v>
      </c>
      <c r="G27" s="31">
        <f>'3_3_EM'!G173</f>
        <v>0</v>
      </c>
    </row>
    <row r="28" spans="1:9">
      <c r="A28" s="11" t="str">
        <f>'3_4_RAZ'!A7</f>
        <v>4.</v>
      </c>
      <c r="B28" s="135" t="str">
        <f>'3_4_RAZ'!B7</f>
        <v>RAZSVETLJAVA</v>
      </c>
      <c r="C28" s="30"/>
      <c r="D28" s="30"/>
      <c r="E28" s="30"/>
      <c r="F28" s="31">
        <f>'3_4_RAZ'!F108</f>
        <v>0</v>
      </c>
      <c r="G28" s="31">
        <f>'3_4_RAZ'!G108</f>
        <v>0</v>
      </c>
    </row>
    <row r="29" spans="1:9">
      <c r="A29" s="11" t="str">
        <f>'3_5_UOZ_'!A7</f>
        <v>5.</v>
      </c>
      <c r="B29" s="136" t="str">
        <f>'3_5_UOZ_'!B7</f>
        <v>MULTIMEDIJSKA OPREMA</v>
      </c>
      <c r="C29" s="32"/>
      <c r="D29" s="32"/>
      <c r="E29" s="32"/>
      <c r="F29" s="33">
        <f>'3_5_UOZ_'!F84</f>
        <v>0</v>
      </c>
      <c r="G29" s="33">
        <f>'3_5_UOZ_'!G84</f>
        <v>0</v>
      </c>
    </row>
    <row r="30" spans="1:9">
      <c r="A30" s="11" t="str">
        <f>'3_6_SOS'!A7</f>
        <v>6.</v>
      </c>
      <c r="B30" s="136" t="str">
        <f>'3_6_SOS'!B7</f>
        <v>SOS SISTEM</v>
      </c>
      <c r="C30" s="32"/>
      <c r="D30" s="32"/>
      <c r="E30" s="32"/>
      <c r="F30" s="33">
        <f>'3_6_SOS'!F30</f>
        <v>0</v>
      </c>
      <c r="G30" s="33">
        <f>'3_6_SOS'!G30</f>
        <v>0</v>
      </c>
    </row>
    <row r="31" spans="1:9">
      <c r="A31" s="11" t="str">
        <f>'3_7_IP'!A7</f>
        <v>7.</v>
      </c>
      <c r="B31" s="136" t="str">
        <f>'3_7_IP'!B7</f>
        <v>IZENAČITEV POTENCIALOV</v>
      </c>
      <c r="C31" s="32"/>
      <c r="D31" s="32"/>
      <c r="E31" s="32"/>
      <c r="F31" s="33">
        <f>'3_7_IP'!F67</f>
        <v>0</v>
      </c>
      <c r="G31" s="33">
        <f>'3_7_IP'!G67</f>
        <v>0</v>
      </c>
    </row>
    <row r="32" spans="1:9">
      <c r="A32" s="11" t="str">
        <f>'3_8_STR'!A7</f>
        <v>9.</v>
      </c>
      <c r="B32" s="136" t="str">
        <f>'3_8_STR'!B7</f>
        <v>STRELOVOD, OZEMLJITVE</v>
      </c>
      <c r="C32" s="32"/>
      <c r="D32" s="32"/>
      <c r="E32" s="32"/>
      <c r="F32" s="33">
        <f>'3_8_STR'!F74</f>
        <v>0</v>
      </c>
      <c r="G32" s="33">
        <f>'3_8_STR'!G74</f>
        <v>0</v>
      </c>
      <c r="H32" s="128">
        <f>SUM(F26:F33)</f>
        <v>0</v>
      </c>
      <c r="I32" s="128">
        <f>SUM(G26:G33)</f>
        <v>0</v>
      </c>
    </row>
    <row r="33" spans="1:9">
      <c r="A33" s="11" t="str">
        <f>'3.9_DEM'!A7</f>
        <v>9.</v>
      </c>
      <c r="B33" s="136" t="str">
        <f>'3.9_DEM'!B7</f>
        <v>DEMONTAŽNA DELA</v>
      </c>
      <c r="C33" s="32"/>
      <c r="D33" s="32"/>
      <c r="E33" s="32"/>
      <c r="F33" s="33">
        <f>'3.9_DEM'!F35</f>
        <v>0</v>
      </c>
      <c r="G33" s="33">
        <f>'3.9_DEM'!G35</f>
        <v>0</v>
      </c>
      <c r="H33" s="128"/>
      <c r="I33" s="128"/>
    </row>
    <row r="34" spans="1:9" s="16" customFormat="1" ht="13.8" thickBot="1">
      <c r="A34" s="11" t="s">
        <v>118</v>
      </c>
      <c r="B34" s="273" t="s">
        <v>139</v>
      </c>
      <c r="C34" s="274">
        <v>7.0000000000000007E-2</v>
      </c>
      <c r="D34" s="275"/>
      <c r="E34" s="275"/>
      <c r="F34" s="276"/>
      <c r="G34" s="276">
        <f>(SUM(G25:G33)+SUM(F25:F33))*C34</f>
        <v>0</v>
      </c>
    </row>
    <row r="35" spans="1:9" ht="14.4" thickTop="1" thickBot="1">
      <c r="A35" s="9"/>
      <c r="B35" s="91" t="str">
        <f>CONCATENATE("SKUPAJ - ",B24)</f>
        <v>SKUPAJ - ELEKTROINŠTALACIJSKA DELA</v>
      </c>
      <c r="C35" s="23"/>
      <c r="D35" s="23"/>
      <c r="E35" s="23"/>
      <c r="F35" s="24">
        <f>SUM(F24:F34)</f>
        <v>0</v>
      </c>
      <c r="G35" s="24">
        <f>SUM(G24:G34)</f>
        <v>0</v>
      </c>
    </row>
    <row r="36" spans="1:9">
      <c r="A36" s="9"/>
      <c r="B36" s="92"/>
      <c r="C36" s="167"/>
      <c r="D36" s="25"/>
      <c r="E36" s="25"/>
      <c r="F36" s="26"/>
      <c r="G36" s="26"/>
    </row>
    <row r="37" spans="1:9">
      <c r="A37" s="1"/>
      <c r="B37" s="93"/>
      <c r="C37" s="27"/>
      <c r="D37" s="27"/>
      <c r="E37" s="27"/>
      <c r="F37" s="28"/>
      <c r="G37" s="28"/>
    </row>
    <row r="38" spans="1:9" ht="13.8" thickBot="1">
      <c r="A38" s="1"/>
      <c r="B38" s="95"/>
      <c r="C38" s="27"/>
      <c r="D38" s="27"/>
      <c r="E38" s="27"/>
      <c r="F38" s="28"/>
      <c r="G38" s="28"/>
    </row>
    <row r="39" spans="1:9">
      <c r="B39" s="94" t="s">
        <v>17</v>
      </c>
      <c r="C39" s="35"/>
      <c r="D39" s="35"/>
      <c r="E39" s="35"/>
      <c r="F39" s="34">
        <f>F35</f>
        <v>0</v>
      </c>
      <c r="G39" s="34">
        <f>G35</f>
        <v>0</v>
      </c>
    </row>
    <row r="40" spans="1:9" ht="13.8" thickBot="1">
      <c r="B40" s="96" t="s">
        <v>11</v>
      </c>
      <c r="C40" s="36"/>
      <c r="D40" s="36"/>
      <c r="E40" s="36"/>
      <c r="F40" s="37">
        <f>F39*0.22</f>
        <v>0</v>
      </c>
      <c r="G40" s="37">
        <f>G39*0.22</f>
        <v>0</v>
      </c>
    </row>
    <row r="41" spans="1:9" ht="14.4" thickTop="1" thickBot="1">
      <c r="B41" s="91" t="s">
        <v>12</v>
      </c>
      <c r="C41" s="38"/>
      <c r="D41" s="38"/>
      <c r="E41" s="38"/>
      <c r="F41" s="24">
        <f>F39+F40</f>
        <v>0</v>
      </c>
      <c r="G41" s="24">
        <f>G39+G40</f>
        <v>0</v>
      </c>
    </row>
    <row r="42" spans="1:9">
      <c r="B42" s="27"/>
      <c r="C42" s="27"/>
      <c r="D42" s="27"/>
      <c r="E42" s="27"/>
      <c r="F42" s="28"/>
      <c r="G42" s="28"/>
    </row>
    <row r="43" spans="1:9">
      <c r="F43" s="8"/>
      <c r="G43" s="8"/>
    </row>
    <row r="44" spans="1:9">
      <c r="F44" s="8"/>
      <c r="G44" s="8"/>
    </row>
  </sheetData>
  <sheetProtection algorithmName="SHA-512" hashValue="SAb9Vx3GoLdhouTwvd2viMDoYj1/RfZR7C+P50pxwhJ1H/8wgEQfdROdOCZjIxYUO6xdPmHhU1r1XD1mSZVNiw==" saltValue="NjXqTr6h29+2Qedi5k1K6g==" spinCount="100000" sheet="1" selectLockedCell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7"/>
  <sheetViews>
    <sheetView view="pageBreakPreview" zoomScaleNormal="100" zoomScaleSheetLayoutView="100" workbookViewId="0">
      <pane ySplit="5" topLeftCell="A6" activePane="bottomLeft" state="frozen"/>
      <selection activeCell="F19" sqref="F19"/>
      <selection pane="bottomLeft" activeCell="F19" sqref="F19"/>
    </sheetView>
  </sheetViews>
  <sheetFormatPr defaultColWidth="9.109375" defaultRowHeight="13.2"/>
  <cols>
    <col min="1" max="1" width="6.6640625" style="61" customWidth="1"/>
    <col min="2" max="2" width="41.6640625" style="62" customWidth="1"/>
    <col min="3" max="3" width="4.6640625" style="16" customWidth="1"/>
    <col min="4" max="4" width="7.6640625" style="16" customWidth="1"/>
    <col min="5" max="7" width="12.6640625" style="16" customWidth="1"/>
    <col min="8" max="8" width="9.109375" style="84"/>
    <col min="9" max="16384" width="9.109375" style="16"/>
  </cols>
  <sheetData>
    <row r="1" spans="1:8" s="60" customFormat="1">
      <c r="A1" s="55"/>
      <c r="B1" s="56"/>
      <c r="C1" s="57"/>
      <c r="D1" s="58"/>
      <c r="E1" s="59"/>
      <c r="F1" s="59"/>
      <c r="G1" s="59"/>
      <c r="H1" s="83"/>
    </row>
    <row r="2" spans="1:8" s="60" customFormat="1">
      <c r="A2" s="55"/>
      <c r="B2" s="56"/>
      <c r="C2" s="57"/>
      <c r="D2" s="58"/>
      <c r="E2" s="59"/>
      <c r="F2" s="59"/>
      <c r="G2" s="59"/>
      <c r="H2" s="83"/>
    </row>
    <row r="3" spans="1:8" s="60" customFormat="1">
      <c r="A3" s="85"/>
      <c r="B3" s="86"/>
      <c r="C3" s="87"/>
      <c r="D3" s="88"/>
      <c r="E3" s="89"/>
      <c r="F3" s="89"/>
      <c r="G3" s="89"/>
      <c r="H3" s="83"/>
    </row>
    <row r="4" spans="1:8" s="60" customFormat="1">
      <c r="A4" s="48" t="s">
        <v>26</v>
      </c>
      <c r="B4" s="67"/>
      <c r="C4" s="68"/>
      <c r="D4" s="69"/>
      <c r="E4" s="70"/>
      <c r="F4" s="15"/>
      <c r="G4" s="15" t="s">
        <v>23</v>
      </c>
      <c r="H4" s="83"/>
    </row>
    <row r="5" spans="1:8" s="60" customFormat="1" ht="24">
      <c r="A5" s="50" t="s">
        <v>0</v>
      </c>
      <c r="B5" s="49" t="s">
        <v>1</v>
      </c>
      <c r="C5" s="50" t="s">
        <v>2</v>
      </c>
      <c r="D5" s="51" t="s">
        <v>3</v>
      </c>
      <c r="E5" s="52" t="s">
        <v>4</v>
      </c>
      <c r="F5" s="52" t="s">
        <v>58</v>
      </c>
      <c r="G5" s="52" t="s">
        <v>59</v>
      </c>
      <c r="H5" s="83"/>
    </row>
    <row r="7" spans="1:8">
      <c r="A7" s="53" t="s">
        <v>117</v>
      </c>
      <c r="B7" s="54" t="s">
        <v>132</v>
      </c>
      <c r="C7" s="65"/>
      <c r="D7" s="73"/>
      <c r="E7" s="71"/>
      <c r="F7" s="71"/>
      <c r="G7" s="71"/>
    </row>
    <row r="8" spans="1:8">
      <c r="A8" s="53"/>
      <c r="B8" s="54"/>
      <c r="C8" s="65"/>
      <c r="D8" s="73"/>
      <c r="E8" s="71"/>
      <c r="F8" s="71"/>
      <c r="G8" s="71"/>
    </row>
    <row r="9" spans="1:8" ht="52.8">
      <c r="A9" s="53"/>
      <c r="B9" s="64" t="s">
        <v>133</v>
      </c>
      <c r="C9" s="65"/>
      <c r="D9" s="73"/>
      <c r="E9" s="71"/>
      <c r="F9" s="71"/>
      <c r="G9" s="71"/>
    </row>
    <row r="10" spans="1:8" ht="66">
      <c r="A10" s="53"/>
      <c r="B10" s="66" t="s">
        <v>446</v>
      </c>
      <c r="C10" s="65"/>
      <c r="D10" s="73"/>
      <c r="E10" s="71"/>
      <c r="F10" s="71"/>
      <c r="G10" s="71"/>
    </row>
    <row r="11" spans="1:8">
      <c r="A11" s="63"/>
      <c r="B11" s="64"/>
      <c r="C11" s="65"/>
      <c r="D11" s="73"/>
      <c r="E11" s="71"/>
      <c r="F11" s="71"/>
      <c r="G11" s="71"/>
    </row>
    <row r="12" spans="1:8" s="7" customFormat="1">
      <c r="A12" s="53"/>
      <c r="B12" s="151" t="s">
        <v>258</v>
      </c>
      <c r="C12" s="217"/>
      <c r="D12" s="218"/>
      <c r="E12" s="219"/>
      <c r="F12" s="219"/>
      <c r="G12" s="219"/>
      <c r="H12" s="220"/>
    </row>
    <row r="13" spans="1:8">
      <c r="A13" s="63"/>
      <c r="B13" s="100"/>
      <c r="C13" s="152"/>
      <c r="D13" s="98"/>
      <c r="E13" s="71"/>
      <c r="F13" s="71"/>
      <c r="G13" s="71"/>
    </row>
    <row r="14" spans="1:8" ht="92.4">
      <c r="A14" s="63">
        <f>IF(B13="",MAX($A$13:A13)+1,"")</f>
        <v>1</v>
      </c>
      <c r="B14" s="99" t="s">
        <v>447</v>
      </c>
      <c r="C14" s="152"/>
      <c r="D14" s="98"/>
      <c r="E14" s="71"/>
      <c r="F14" s="71"/>
      <c r="G14" s="71"/>
    </row>
    <row r="15" spans="1:8" ht="39.6">
      <c r="A15" s="63" t="str">
        <f>IF(B14="",MAX($A$13:A14)+1,"")</f>
        <v/>
      </c>
      <c r="B15" s="99" t="s">
        <v>305</v>
      </c>
      <c r="C15" s="152"/>
      <c r="D15" s="98"/>
      <c r="E15" s="71"/>
      <c r="F15" s="71"/>
      <c r="G15" s="71"/>
    </row>
    <row r="16" spans="1:8">
      <c r="A16" s="63" t="str">
        <f>IF(B15="",MAX($A$13:A15)+1,"")</f>
        <v/>
      </c>
      <c r="B16" s="99" t="s">
        <v>60</v>
      </c>
      <c r="C16" s="152" t="s">
        <v>134</v>
      </c>
      <c r="D16" s="98">
        <v>1900</v>
      </c>
      <c r="E16" s="72"/>
      <c r="F16" s="71"/>
      <c r="G16" s="71">
        <f>D16*E16</f>
        <v>0</v>
      </c>
    </row>
    <row r="17" spans="1:7">
      <c r="A17" s="63" t="str">
        <f>IF(B16="",MAX($A$13:A16)+1,"")</f>
        <v/>
      </c>
      <c r="B17" s="100"/>
      <c r="C17" s="152"/>
      <c r="D17" s="98"/>
      <c r="E17" s="71"/>
      <c r="F17" s="71"/>
      <c r="G17" s="71"/>
    </row>
    <row r="18" spans="1:7" ht="66">
      <c r="A18" s="63">
        <f>IF(B17="",MAX($A$13:A17)+1,"")</f>
        <v>2</v>
      </c>
      <c r="B18" s="99" t="s">
        <v>196</v>
      </c>
      <c r="C18" s="152"/>
      <c r="D18" s="98"/>
      <c r="E18" s="71"/>
      <c r="F18" s="71"/>
      <c r="G18" s="71"/>
    </row>
    <row r="19" spans="1:7">
      <c r="A19" s="63" t="str">
        <f>IF(B18="",MAX($A$13:A18)+1,"")</f>
        <v/>
      </c>
      <c r="B19" s="99" t="s">
        <v>184</v>
      </c>
      <c r="C19" s="152" t="s">
        <v>66</v>
      </c>
      <c r="D19" s="98">
        <v>42</v>
      </c>
      <c r="E19" s="72"/>
      <c r="F19" s="71"/>
      <c r="G19" s="71">
        <f>D19*E19</f>
        <v>0</v>
      </c>
    </row>
    <row r="20" spans="1:7">
      <c r="A20" s="63" t="str">
        <f>IF(B19="",MAX($A$13:A19)+1,"")</f>
        <v/>
      </c>
      <c r="B20" s="100"/>
      <c r="C20" s="152"/>
      <c r="D20" s="98"/>
      <c r="E20" s="71"/>
      <c r="F20" s="71"/>
      <c r="G20" s="71"/>
    </row>
    <row r="21" spans="1:7" ht="39.6">
      <c r="A21" s="63">
        <f>IF(B20="",MAX($A$13:A20)+1,"")</f>
        <v>3</v>
      </c>
      <c r="B21" s="99" t="s">
        <v>457</v>
      </c>
      <c r="C21" s="152"/>
      <c r="D21" s="98"/>
      <c r="E21" s="71"/>
      <c r="F21" s="71"/>
      <c r="G21" s="71"/>
    </row>
    <row r="22" spans="1:7">
      <c r="A22" s="63" t="str">
        <f>IF(B21="",MAX($A$13:A21)+1,"")</f>
        <v/>
      </c>
      <c r="B22" s="99" t="s">
        <v>49</v>
      </c>
      <c r="C22" s="152" t="s">
        <v>8</v>
      </c>
      <c r="D22" s="98">
        <v>1</v>
      </c>
      <c r="E22" s="72"/>
      <c r="F22" s="71"/>
      <c r="G22" s="71">
        <f>D22*E22</f>
        <v>0</v>
      </c>
    </row>
    <row r="23" spans="1:7">
      <c r="A23" s="63" t="str">
        <f>IF(B22="",MAX($A$13:A22)+1,"")</f>
        <v/>
      </c>
      <c r="B23" s="100"/>
      <c r="C23" s="152"/>
      <c r="D23" s="98"/>
      <c r="E23" s="71"/>
      <c r="F23" s="71"/>
      <c r="G23" s="71"/>
    </row>
    <row r="24" spans="1:7">
      <c r="A24" s="63"/>
      <c r="B24" s="151" t="s">
        <v>257</v>
      </c>
      <c r="C24" s="152"/>
      <c r="D24" s="98"/>
      <c r="E24" s="71"/>
      <c r="F24" s="71"/>
      <c r="G24" s="71"/>
    </row>
    <row r="25" spans="1:7">
      <c r="A25" s="63" t="str">
        <f>IF(B24="",MAX($A$13:A24)+1,"")</f>
        <v/>
      </c>
      <c r="B25" s="100"/>
      <c r="C25" s="152"/>
      <c r="D25" s="98"/>
      <c r="E25" s="71"/>
      <c r="F25" s="71"/>
      <c r="G25" s="71"/>
    </row>
    <row r="26" spans="1:7" ht="52.8">
      <c r="A26" s="63">
        <f>IF(B25="",MAX($A$13:A25)+1,"")</f>
        <v>4</v>
      </c>
      <c r="B26" s="99" t="s">
        <v>448</v>
      </c>
      <c r="C26" s="152"/>
      <c r="D26" s="98"/>
      <c r="E26" s="71"/>
      <c r="F26" s="71"/>
      <c r="G26" s="71"/>
    </row>
    <row r="27" spans="1:7">
      <c r="A27" s="63" t="str">
        <f>IF(B26="",MAX($A$13:A26)+1,"")</f>
        <v/>
      </c>
      <c r="B27" s="99" t="s">
        <v>60</v>
      </c>
      <c r="C27" s="152" t="s">
        <v>8</v>
      </c>
      <c r="D27" s="98">
        <v>1</v>
      </c>
      <c r="E27" s="72"/>
      <c r="F27" s="71">
        <f>D27*E27</f>
        <v>0</v>
      </c>
      <c r="G27" s="71"/>
    </row>
    <row r="28" spans="1:7">
      <c r="A28" s="63" t="str">
        <f>IF(B27="",MAX($A$13:A27)+1,"")</f>
        <v/>
      </c>
      <c r="B28" s="100"/>
      <c r="C28" s="152"/>
      <c r="D28" s="98"/>
      <c r="E28" s="71"/>
      <c r="F28" s="71"/>
      <c r="G28" s="71"/>
    </row>
    <row r="29" spans="1:7" ht="66">
      <c r="A29" s="63">
        <f>IF(B28="",MAX($A$13:A28)+1,"")</f>
        <v>5</v>
      </c>
      <c r="B29" s="99" t="s">
        <v>449</v>
      </c>
      <c r="C29" s="152"/>
      <c r="D29" s="98"/>
      <c r="E29" s="71"/>
      <c r="F29" s="71"/>
      <c r="G29" s="71"/>
    </row>
    <row r="30" spans="1:7">
      <c r="A30" s="63" t="str">
        <f>IF(B29="",MAX($A$13:A29)+1,"")</f>
        <v/>
      </c>
      <c r="B30" s="99" t="s">
        <v>49</v>
      </c>
      <c r="C30" s="152" t="s">
        <v>141</v>
      </c>
      <c r="D30" s="98">
        <v>16</v>
      </c>
      <c r="E30" s="72"/>
      <c r="F30" s="71">
        <f>D30*E30</f>
        <v>0</v>
      </c>
      <c r="G30" s="71"/>
    </row>
    <row r="31" spans="1:7">
      <c r="A31" s="63" t="str">
        <f>IF(B30="",MAX($A$13:A30)+1,"")</f>
        <v/>
      </c>
      <c r="B31" s="100"/>
      <c r="C31" s="152"/>
      <c r="D31" s="98"/>
      <c r="E31" s="71"/>
      <c r="F31" s="71"/>
      <c r="G31" s="71"/>
    </row>
    <row r="32" spans="1:7" ht="39.6">
      <c r="A32" s="63">
        <f>IF(B31="",MAX($A$13:A31)+1,"")</f>
        <v>6</v>
      </c>
      <c r="B32" s="99" t="s">
        <v>256</v>
      </c>
      <c r="C32" s="152"/>
      <c r="D32" s="98"/>
      <c r="E32" s="71"/>
      <c r="F32" s="71"/>
      <c r="G32" s="71"/>
    </row>
    <row r="33" spans="1:7">
      <c r="A33" s="63" t="str">
        <f>IF(B32="",MAX($A$13:A32)+1,"")</f>
        <v/>
      </c>
      <c r="B33" s="99" t="s">
        <v>49</v>
      </c>
      <c r="C33" s="152" t="s">
        <v>66</v>
      </c>
      <c r="D33" s="98">
        <v>233</v>
      </c>
      <c r="E33" s="72"/>
      <c r="F33" s="71">
        <f>D33*E33</f>
        <v>0</v>
      </c>
      <c r="G33" s="71"/>
    </row>
    <row r="34" spans="1:7" ht="13.8" thickBot="1">
      <c r="A34" s="63"/>
      <c r="B34" s="168"/>
      <c r="C34" s="169"/>
      <c r="D34" s="75"/>
      <c r="E34" s="76"/>
      <c r="F34" s="76"/>
      <c r="G34" s="76"/>
    </row>
    <row r="35" spans="1:7" ht="20.100000000000001" customHeight="1" thickTop="1" thickBot="1">
      <c r="A35" s="78"/>
      <c r="B35" s="77" t="str">
        <f>+CONCATENATE("REKAPITULACIJA - ",B7)</f>
        <v>REKAPITULACIJA - DEMONTAŽNA DELA</v>
      </c>
      <c r="C35" s="79"/>
      <c r="D35" s="80"/>
      <c r="E35" s="81"/>
      <c r="F35" s="82">
        <f>SUM(F7:F34)</f>
        <v>0</v>
      </c>
      <c r="G35" s="82">
        <f>SUM(G7:G34)</f>
        <v>0</v>
      </c>
    </row>
    <row r="36" spans="1:7" ht="13.8" thickTop="1">
      <c r="A36" s="63"/>
      <c r="B36" s="64"/>
      <c r="C36" s="65"/>
      <c r="D36" s="73"/>
      <c r="E36" s="71"/>
      <c r="F36" s="71"/>
      <c r="G36" s="71"/>
    </row>
    <row r="37" spans="1:7">
      <c r="A37" s="63"/>
      <c r="B37" s="64"/>
      <c r="C37" s="65"/>
      <c r="D37" s="73"/>
      <c r="E37" s="71"/>
      <c r="F37" s="71"/>
      <c r="G37" s="71"/>
    </row>
  </sheetData>
  <sheetProtection algorithmName="SHA-512" hashValue="O9vaGfhFV5G2NaCjf34s9pC1sOPCRZ4B2hnkw+d5Cvq1rIbc1pSZif9GxFxtwcPQ+uFQUjsh8IIaftB12qt9Ew==" saltValue="4gpbUlIM0IwFQ2CMdMEyLw==" spinCount="100000" sheet="1" objects="1" scenario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2"/>
  <sheetViews>
    <sheetView view="pageBreakPreview" zoomScaleNormal="100" zoomScaleSheetLayoutView="100" workbookViewId="0">
      <pane ySplit="5" topLeftCell="A26" activePane="bottomLeft" state="frozen"/>
      <selection activeCell="F19" sqref="F19"/>
      <selection pane="bottomLeft" activeCell="E36" sqref="E36"/>
    </sheetView>
  </sheetViews>
  <sheetFormatPr defaultColWidth="9.109375" defaultRowHeight="13.2"/>
  <cols>
    <col min="1" max="1" width="6.6640625" style="61" customWidth="1"/>
    <col min="2" max="2" width="41.6640625" style="133" customWidth="1"/>
    <col min="3" max="3" width="4.6640625" style="132" customWidth="1"/>
    <col min="4" max="4" width="7.6640625" style="132" customWidth="1"/>
    <col min="5" max="7" width="12.6640625" style="16" customWidth="1"/>
    <col min="8" max="8" width="9.109375" style="84"/>
    <col min="9" max="16384" width="9.109375" style="16"/>
  </cols>
  <sheetData>
    <row r="1" spans="1:10" s="60" customFormat="1">
      <c r="A1" s="55"/>
      <c r="B1" s="137"/>
      <c r="C1" s="138"/>
      <c r="D1" s="139"/>
      <c r="E1" s="59"/>
      <c r="F1" s="59"/>
      <c r="G1" s="59"/>
      <c r="H1" s="83"/>
    </row>
    <row r="2" spans="1:10" s="60" customFormat="1">
      <c r="A2" s="55"/>
      <c r="B2" s="137"/>
      <c r="C2" s="138"/>
      <c r="D2" s="139"/>
      <c r="E2" s="59"/>
      <c r="F2" s="59"/>
      <c r="G2" s="59"/>
      <c r="H2" s="83"/>
    </row>
    <row r="3" spans="1:10" s="60" customFormat="1">
      <c r="A3" s="85"/>
      <c r="B3" s="140"/>
      <c r="C3" s="141"/>
      <c r="D3" s="142"/>
      <c r="E3" s="89"/>
      <c r="F3" s="89"/>
      <c r="G3" s="89"/>
      <c r="H3" s="83"/>
    </row>
    <row r="4" spans="1:10" s="60" customFormat="1">
      <c r="A4" s="48" t="s">
        <v>26</v>
      </c>
      <c r="B4" s="143"/>
      <c r="C4" s="144"/>
      <c r="D4" s="145"/>
      <c r="E4" s="70"/>
      <c r="F4" s="15"/>
      <c r="G4" s="15" t="s">
        <v>23</v>
      </c>
      <c r="H4" s="83" t="s">
        <v>37</v>
      </c>
    </row>
    <row r="5" spans="1:10" s="60" customFormat="1" ht="24">
      <c r="A5" s="50" t="s">
        <v>0</v>
      </c>
      <c r="B5" s="146" t="s">
        <v>1</v>
      </c>
      <c r="C5" s="147" t="s">
        <v>2</v>
      </c>
      <c r="D5" s="148" t="s">
        <v>3</v>
      </c>
      <c r="E5" s="52" t="s">
        <v>4</v>
      </c>
      <c r="F5" s="52" t="s">
        <v>58</v>
      </c>
      <c r="G5" s="52" t="s">
        <v>59</v>
      </c>
      <c r="H5" s="83"/>
    </row>
    <row r="6" spans="1:10">
      <c r="B6" s="149"/>
      <c r="C6" s="150"/>
      <c r="D6" s="150"/>
    </row>
    <row r="7" spans="1:10" s="150" customFormat="1">
      <c r="A7" s="165"/>
      <c r="B7" s="151" t="s">
        <v>27</v>
      </c>
      <c r="C7" s="152"/>
      <c r="D7" s="98"/>
      <c r="E7" s="101"/>
      <c r="F7" s="101"/>
      <c r="G7" s="101"/>
      <c r="H7" s="164" t="str">
        <f t="shared" ref="H7:H10" si="0">IF(LEN(B7)&gt;255, LEN(B7)-255," ")</f>
        <v xml:space="preserve"> </v>
      </c>
    </row>
    <row r="8" spans="1:10" s="150" customFormat="1">
      <c r="A8" s="166"/>
      <c r="B8" s="100"/>
      <c r="C8" s="152"/>
      <c r="D8" s="98"/>
      <c r="E8" s="101"/>
      <c r="F8" s="101"/>
      <c r="G8" s="101"/>
      <c r="H8" s="164" t="str">
        <f t="shared" si="0"/>
        <v xml:space="preserve"> </v>
      </c>
    </row>
    <row r="9" spans="1:10" s="150" customFormat="1">
      <c r="A9" s="166"/>
      <c r="B9" s="100" t="s">
        <v>16</v>
      </c>
      <c r="C9" s="152"/>
      <c r="D9" s="98"/>
      <c r="E9" s="101"/>
      <c r="F9" s="101"/>
      <c r="G9" s="101"/>
      <c r="H9" s="164" t="str">
        <f t="shared" si="0"/>
        <v xml:space="preserve"> </v>
      </c>
    </row>
    <row r="10" spans="1:10" s="150" customFormat="1">
      <c r="A10" s="166"/>
      <c r="B10" s="100"/>
      <c r="C10" s="152"/>
      <c r="D10" s="98"/>
      <c r="E10" s="101"/>
      <c r="F10" s="101"/>
      <c r="G10" s="101"/>
      <c r="H10" s="164" t="str">
        <f t="shared" si="0"/>
        <v xml:space="preserve"> </v>
      </c>
    </row>
    <row r="11" spans="1:10" customFormat="1" ht="39.6">
      <c r="A11" s="179"/>
      <c r="B11" s="180" t="s">
        <v>143</v>
      </c>
      <c r="C11" s="180"/>
      <c r="D11" s="22"/>
      <c r="E11" s="181"/>
      <c r="F11" s="183"/>
      <c r="G11" s="183"/>
      <c r="H11" s="184"/>
      <c r="I11" s="189"/>
      <c r="J11" s="191"/>
    </row>
    <row r="12" spans="1:10" customFormat="1">
      <c r="A12" s="179"/>
      <c r="B12" s="187"/>
      <c r="C12" s="187"/>
      <c r="D12" s="22"/>
      <c r="E12" s="181"/>
      <c r="F12" s="183"/>
      <c r="G12" s="183"/>
      <c r="H12" s="184"/>
      <c r="I12" s="189"/>
      <c r="J12" s="191"/>
    </row>
    <row r="13" spans="1:10" customFormat="1" ht="66">
      <c r="A13" s="179"/>
      <c r="B13" s="180" t="s">
        <v>144</v>
      </c>
      <c r="C13" s="180"/>
      <c r="D13" s="22"/>
      <c r="E13" s="181"/>
      <c r="F13" s="183"/>
      <c r="G13" s="183"/>
      <c r="H13" s="184"/>
      <c r="I13" s="189"/>
      <c r="J13" s="191"/>
    </row>
    <row r="14" spans="1:10" customFormat="1">
      <c r="A14" s="179"/>
      <c r="B14" s="187"/>
      <c r="C14" s="187"/>
      <c r="D14" s="22"/>
      <c r="E14" s="181"/>
      <c r="F14" s="183"/>
      <c r="G14" s="183"/>
      <c r="H14" s="184"/>
      <c r="I14" s="189"/>
      <c r="J14" s="191"/>
    </row>
    <row r="15" spans="1:10" customFormat="1" ht="52.8">
      <c r="A15" s="179"/>
      <c r="B15" s="180" t="s">
        <v>145</v>
      </c>
      <c r="C15" s="180"/>
      <c r="D15" s="22"/>
      <c r="E15" s="181"/>
      <c r="F15" s="183"/>
      <c r="G15" s="183"/>
      <c r="H15" s="184"/>
      <c r="I15" s="189"/>
      <c r="J15" s="191"/>
    </row>
    <row r="16" spans="1:10" customFormat="1">
      <c r="A16" s="179"/>
      <c r="B16" s="187"/>
      <c r="C16" s="187"/>
      <c r="D16" s="22"/>
      <c r="E16" s="181"/>
      <c r="F16" s="183"/>
      <c r="G16" s="183"/>
      <c r="H16" s="184"/>
      <c r="I16" s="189"/>
      <c r="J16" s="191"/>
    </row>
    <row r="17" spans="1:10" customFormat="1" ht="79.2">
      <c r="A17" s="179"/>
      <c r="B17" s="180" t="s">
        <v>146</v>
      </c>
      <c r="C17" s="180"/>
      <c r="D17" s="22"/>
      <c r="E17" s="181"/>
      <c r="F17" s="183"/>
      <c r="G17" s="183"/>
      <c r="H17" s="184"/>
      <c r="I17" s="189"/>
      <c r="J17" s="191"/>
    </row>
    <row r="18" spans="1:10" customFormat="1">
      <c r="A18" s="179"/>
      <c r="B18" s="187"/>
      <c r="C18" s="187"/>
      <c r="D18" s="22"/>
      <c r="E18" s="181"/>
      <c r="F18" s="183"/>
      <c r="G18" s="183"/>
      <c r="H18" s="184"/>
      <c r="I18" s="189"/>
      <c r="J18" s="191"/>
    </row>
    <row r="19" spans="1:10" customFormat="1" ht="26.4">
      <c r="A19" s="179"/>
      <c r="B19" s="193" t="s">
        <v>147</v>
      </c>
      <c r="C19" s="180"/>
      <c r="D19" s="22"/>
      <c r="E19" s="181"/>
      <c r="F19" s="183"/>
      <c r="G19" s="183"/>
      <c r="H19" s="184"/>
      <c r="I19" s="189"/>
      <c r="J19" s="191"/>
    </row>
    <row r="20" spans="1:10" customFormat="1">
      <c r="A20" s="179"/>
      <c r="B20" s="187"/>
      <c r="C20" s="187"/>
      <c r="D20" s="22"/>
      <c r="E20" s="181"/>
      <c r="F20" s="183"/>
      <c r="G20" s="183"/>
      <c r="H20" s="184"/>
      <c r="I20" s="189"/>
      <c r="J20" s="191"/>
    </row>
    <row r="21" spans="1:10" customFormat="1" ht="39.6">
      <c r="A21" s="179"/>
      <c r="B21" s="180" t="s">
        <v>148</v>
      </c>
      <c r="C21" s="180"/>
      <c r="D21" s="22"/>
      <c r="E21" s="181"/>
      <c r="F21" s="183"/>
      <c r="G21" s="183"/>
      <c r="H21" s="184"/>
      <c r="I21" s="189"/>
      <c r="J21" s="191"/>
    </row>
    <row r="22" spans="1:10" customFormat="1">
      <c r="A22" s="179"/>
      <c r="B22" s="180"/>
      <c r="C22" s="180"/>
      <c r="D22" s="22"/>
      <c r="E22" s="181"/>
      <c r="F22" s="183"/>
      <c r="G22" s="183"/>
      <c r="H22" s="184"/>
      <c r="I22" s="189"/>
      <c r="J22" s="191"/>
    </row>
    <row r="23" spans="1:10" customFormat="1" ht="79.2">
      <c r="A23" s="179"/>
      <c r="B23" s="192" t="s">
        <v>152</v>
      </c>
      <c r="C23" s="22"/>
      <c r="D23" s="181"/>
      <c r="E23" s="183"/>
      <c r="F23" s="183"/>
      <c r="G23" s="184"/>
    </row>
    <row r="24" spans="1:10" customFormat="1">
      <c r="A24" s="179"/>
      <c r="B24" s="192"/>
      <c r="C24" s="22"/>
      <c r="D24" s="181"/>
      <c r="E24" s="183"/>
      <c r="F24" s="183"/>
      <c r="G24" s="184"/>
    </row>
    <row r="25" spans="1:10" customFormat="1" ht="52.8">
      <c r="A25" s="179"/>
      <c r="B25" s="192" t="s">
        <v>149</v>
      </c>
      <c r="C25" s="22"/>
      <c r="D25" s="181"/>
      <c r="E25" s="183"/>
      <c r="F25" s="183"/>
      <c r="G25" s="184" t="str">
        <f t="shared" ref="G25" si="1">IF(LEN(B25)&gt;255, LEN(B25)-255," ")</f>
        <v xml:space="preserve"> </v>
      </c>
    </row>
    <row r="26" spans="1:10" customFormat="1">
      <c r="A26" s="179"/>
      <c r="B26" s="192"/>
      <c r="C26" s="22"/>
      <c r="D26" s="181"/>
      <c r="E26" s="183"/>
      <c r="F26" s="183"/>
      <c r="G26" s="184"/>
    </row>
    <row r="27" spans="1:10" customFormat="1" ht="66">
      <c r="A27" s="179"/>
      <c r="B27" s="180" t="s">
        <v>150</v>
      </c>
      <c r="C27" s="22"/>
      <c r="D27" s="181"/>
      <c r="E27" s="183"/>
      <c r="F27" s="183"/>
      <c r="G27" s="184"/>
    </row>
    <row r="28" spans="1:10" customFormat="1">
      <c r="A28" s="179"/>
      <c r="B28" s="180"/>
      <c r="C28" s="22"/>
      <c r="D28" s="181"/>
      <c r="E28" s="183"/>
      <c r="F28" s="183"/>
      <c r="G28" s="184"/>
    </row>
    <row r="29" spans="1:10" customFormat="1" ht="26.4">
      <c r="A29" s="179"/>
      <c r="B29" s="180" t="s">
        <v>151</v>
      </c>
      <c r="C29" s="22"/>
      <c r="D29" s="181"/>
      <c r="E29" s="183"/>
      <c r="F29" s="183"/>
      <c r="G29" s="184"/>
    </row>
    <row r="30" spans="1:10" customFormat="1">
      <c r="A30" s="179"/>
      <c r="B30" s="180"/>
      <c r="C30" s="22"/>
      <c r="D30" s="181"/>
      <c r="E30" s="183"/>
      <c r="F30" s="183"/>
      <c r="G30" s="184"/>
    </row>
    <row r="31" spans="1:10" customFormat="1" ht="52.8">
      <c r="A31" s="179"/>
      <c r="B31" s="213" t="s">
        <v>239</v>
      </c>
      <c r="C31" s="22"/>
      <c r="D31" s="181"/>
      <c r="E31" s="183"/>
      <c r="F31" s="183"/>
      <c r="G31" s="184"/>
    </row>
    <row r="32" spans="1:10" customFormat="1">
      <c r="A32" s="179"/>
      <c r="B32" s="187"/>
      <c r="C32" s="22"/>
      <c r="D32" s="181"/>
      <c r="E32" s="183"/>
      <c r="F32" s="183"/>
      <c r="G32" s="184" t="str">
        <f t="shared" ref="G32" si="2">IF(LEN(B32)&gt;255, LEN(B32)-255," ")</f>
        <v xml:space="preserve"> </v>
      </c>
    </row>
    <row r="33" spans="1:10">
      <c r="A33" s="53" t="s">
        <v>109</v>
      </c>
      <c r="B33" s="151" t="s">
        <v>5</v>
      </c>
      <c r="C33" s="152"/>
      <c r="D33" s="98"/>
      <c r="E33" s="71"/>
      <c r="F33" s="71"/>
      <c r="G33" s="71"/>
      <c r="H33" s="84" t="str">
        <f>IF(LEN(B33)&gt;255, LEN(B33)-255," ")</f>
        <v xml:space="preserve"> </v>
      </c>
    </row>
    <row r="34" spans="1:10">
      <c r="A34" s="63"/>
      <c r="B34" s="100"/>
      <c r="C34" s="152"/>
      <c r="D34" s="98"/>
      <c r="E34" s="71"/>
      <c r="F34" s="71"/>
      <c r="G34" s="71"/>
      <c r="H34" s="84" t="str">
        <f t="shared" ref="H34:H61" si="3">IF(LEN(B34)&gt;255, LEN(B34)-255," ")</f>
        <v xml:space="preserve"> </v>
      </c>
    </row>
    <row r="35" spans="1:10" ht="39.6">
      <c r="A35" s="63">
        <f>IF(B34="",MAX($A$34:A34)+1,"")</f>
        <v>1</v>
      </c>
      <c r="B35" s="99" t="s">
        <v>24</v>
      </c>
      <c r="C35" s="152"/>
      <c r="D35" s="98"/>
      <c r="E35" s="71"/>
      <c r="F35" s="71"/>
      <c r="G35" s="71"/>
      <c r="H35" s="84" t="str">
        <f t="shared" si="3"/>
        <v xml:space="preserve"> </v>
      </c>
    </row>
    <row r="36" spans="1:10">
      <c r="A36" s="63" t="str">
        <f>IF(B35="",MAX($A$34:A35)+1,"")</f>
        <v/>
      </c>
      <c r="B36" s="99" t="s">
        <v>25</v>
      </c>
      <c r="C36" s="152" t="s">
        <v>8</v>
      </c>
      <c r="D36" s="98">
        <v>1</v>
      </c>
      <c r="E36" s="72"/>
      <c r="F36" s="71"/>
      <c r="G36" s="71">
        <f>D36*E36</f>
        <v>0</v>
      </c>
      <c r="H36" s="84" t="str">
        <f t="shared" si="3"/>
        <v xml:space="preserve"> </v>
      </c>
    </row>
    <row r="37" spans="1:10">
      <c r="A37" s="63" t="str">
        <f>IF(B36="",MAX($A$34:A36)+1,"")</f>
        <v/>
      </c>
      <c r="B37" s="100"/>
      <c r="C37" s="152"/>
      <c r="D37" s="98"/>
      <c r="E37" s="71"/>
      <c r="F37" s="71"/>
      <c r="G37" s="71"/>
      <c r="H37" s="84" t="str">
        <f t="shared" ref="H37:H42" si="4">IF(LEN(B37)&gt;255, LEN(B37)-255," ")</f>
        <v xml:space="preserve"> </v>
      </c>
    </row>
    <row r="38" spans="1:10" customFormat="1" ht="52.8">
      <c r="A38" s="63">
        <f>IF(B37="",MAX($A$34:A37)+1,"")</f>
        <v>2</v>
      </c>
      <c r="B38" s="180" t="s">
        <v>274</v>
      </c>
      <c r="C38" s="22"/>
      <c r="D38" s="181"/>
      <c r="E38" s="186"/>
      <c r="F38" s="183"/>
      <c r="G38" s="183"/>
      <c r="H38" s="184"/>
      <c r="I38" s="189"/>
      <c r="J38" s="190"/>
    </row>
    <row r="39" spans="1:10" customFormat="1">
      <c r="A39" s="63" t="str">
        <f>IF(B38="",MAX($A$34:A38)+1,"")</f>
        <v/>
      </c>
      <c r="B39" s="180" t="s">
        <v>49</v>
      </c>
      <c r="C39" s="22" t="s">
        <v>8</v>
      </c>
      <c r="D39" s="221">
        <v>1</v>
      </c>
      <c r="E39" s="185"/>
      <c r="F39" s="183">
        <f>D39*E39</f>
        <v>0</v>
      </c>
      <c r="G39" s="183"/>
      <c r="H39" s="184"/>
      <c r="I39" s="189"/>
      <c r="J39" s="190"/>
    </row>
    <row r="40" spans="1:10" customFormat="1">
      <c r="A40" s="63" t="str">
        <f>IF(B39="",MAX($A$34:A39)+1,"")</f>
        <v/>
      </c>
      <c r="B40" s="187"/>
      <c r="C40" s="187"/>
      <c r="D40" s="22"/>
      <c r="E40" s="181"/>
      <c r="F40" s="182"/>
      <c r="G40" s="183"/>
      <c r="H40" s="184"/>
      <c r="I40" s="189"/>
      <c r="J40" s="190"/>
    </row>
    <row r="41" spans="1:10" ht="39.6">
      <c r="A41" s="63">
        <f>IF(B40="",MAX($A$34:A40)+1,"")</f>
        <v>3</v>
      </c>
      <c r="B41" s="99" t="s">
        <v>275</v>
      </c>
      <c r="C41" s="152"/>
      <c r="D41" s="98"/>
      <c r="E41" s="71"/>
      <c r="F41" s="71"/>
      <c r="G41" s="71"/>
      <c r="H41" s="84" t="str">
        <f t="shared" si="4"/>
        <v xml:space="preserve"> </v>
      </c>
    </row>
    <row r="42" spans="1:10">
      <c r="A42" s="63" t="str">
        <f>IF(B41="",MAX($A$34:A41)+1,"")</f>
        <v/>
      </c>
      <c r="B42" s="99" t="s">
        <v>49</v>
      </c>
      <c r="C42" s="152" t="s">
        <v>8</v>
      </c>
      <c r="D42" s="98">
        <v>1</v>
      </c>
      <c r="E42" s="72"/>
      <c r="F42" s="183">
        <f>D42*E42</f>
        <v>0</v>
      </c>
      <c r="G42" s="71"/>
      <c r="H42" s="84" t="str">
        <f t="shared" si="4"/>
        <v xml:space="preserve"> </v>
      </c>
    </row>
    <row r="43" spans="1:10">
      <c r="A43" s="63" t="str">
        <f>IF(B42="",MAX($A$34:A42)+1,"")</f>
        <v/>
      </c>
      <c r="B43" s="100"/>
      <c r="C43" s="152"/>
      <c r="D43" s="98"/>
      <c r="E43" s="71"/>
      <c r="F43" s="71"/>
      <c r="G43" s="71"/>
      <c r="H43" s="84" t="str">
        <f t="shared" ref="H43" si="5">IF(LEN(B43)&gt;255, LEN(B43)-255," ")</f>
        <v xml:space="preserve"> </v>
      </c>
    </row>
    <row r="44" spans="1:10" customFormat="1" ht="52.8">
      <c r="A44" s="63"/>
      <c r="B44" s="180" t="s">
        <v>140</v>
      </c>
      <c r="C44" s="22"/>
      <c r="D44" s="181"/>
      <c r="E44" s="182"/>
      <c r="F44" s="183"/>
      <c r="G44" s="184"/>
      <c r="H44" s="22"/>
      <c r="I44" s="22"/>
    </row>
    <row r="45" spans="1:10" customFormat="1" ht="6.75" customHeight="1">
      <c r="A45" s="63" t="str">
        <f>IF(B44="",MAX($A$34:A44)+1,"")</f>
        <v/>
      </c>
      <c r="B45" s="180"/>
      <c r="C45" s="22"/>
      <c r="D45" s="181"/>
      <c r="E45" s="182"/>
      <c r="F45" s="183"/>
      <c r="G45" s="184"/>
      <c r="H45" s="22"/>
      <c r="I45" s="22"/>
    </row>
    <row r="46" spans="1:10" customFormat="1" ht="26.4">
      <c r="A46" s="63">
        <f>IF(B45="",MAX($A$34:A45)+1,"")</f>
        <v>4</v>
      </c>
      <c r="B46" s="180" t="s">
        <v>271</v>
      </c>
      <c r="C46" s="22" t="s">
        <v>141</v>
      </c>
      <c r="D46" s="181">
        <v>30</v>
      </c>
      <c r="E46" s="185"/>
      <c r="F46" s="183">
        <f>D46*E46</f>
        <v>0</v>
      </c>
      <c r="G46" s="184"/>
      <c r="H46" s="22"/>
      <c r="I46" s="22"/>
    </row>
    <row r="47" spans="1:10" customFormat="1" ht="6.75" customHeight="1">
      <c r="A47" s="63" t="str">
        <f>IF(B46="",MAX($A$34:A46)+1,"")</f>
        <v/>
      </c>
      <c r="B47" s="180"/>
      <c r="C47" s="22"/>
      <c r="D47" s="181"/>
      <c r="E47" s="186"/>
      <c r="F47" s="183"/>
      <c r="G47" s="184"/>
      <c r="H47" s="22"/>
      <c r="I47" s="22"/>
    </row>
    <row r="48" spans="1:10" customFormat="1">
      <c r="A48" s="63">
        <f>IF(B47="",MAX($A$34:A47)+1,"")</f>
        <v>5</v>
      </c>
      <c r="B48" s="180" t="s">
        <v>268</v>
      </c>
      <c r="C48" s="22" t="s">
        <v>141</v>
      </c>
      <c r="D48" s="181">
        <v>40</v>
      </c>
      <c r="E48" s="185"/>
      <c r="F48" s="183"/>
      <c r="G48" s="71">
        <f>E48*D48</f>
        <v>0</v>
      </c>
      <c r="H48" s="22"/>
      <c r="I48" s="22"/>
    </row>
    <row r="49" spans="1:9" customFormat="1" ht="6.75" customHeight="1">
      <c r="A49" s="63" t="str">
        <f>IF(B48="",MAX($A$34:A48)+1,"")</f>
        <v/>
      </c>
      <c r="B49" s="180"/>
      <c r="C49" s="22"/>
      <c r="D49" s="181"/>
      <c r="E49" s="186"/>
      <c r="F49" s="183"/>
      <c r="G49" s="184"/>
      <c r="H49" s="22"/>
      <c r="I49" s="22"/>
    </row>
    <row r="50" spans="1:9" customFormat="1">
      <c r="A50" s="63">
        <f>IF(B49="",MAX($A$34:A49)+1,"")</f>
        <v>6</v>
      </c>
      <c r="B50" s="180" t="s">
        <v>269</v>
      </c>
      <c r="C50" s="22" t="s">
        <v>66</v>
      </c>
      <c r="D50" s="221">
        <v>5</v>
      </c>
      <c r="E50" s="185"/>
      <c r="F50" s="183">
        <f>D50*E50</f>
        <v>0</v>
      </c>
      <c r="G50" s="184"/>
      <c r="H50" s="22"/>
      <c r="I50" s="22"/>
    </row>
    <row r="51" spans="1:9" customFormat="1" ht="6.75" customHeight="1">
      <c r="A51" s="63" t="str">
        <f>IF(B50="",MAX($A$34:A50)+1,"")</f>
        <v/>
      </c>
      <c r="B51" s="180"/>
      <c r="C51" s="22"/>
      <c r="D51" s="221"/>
      <c r="E51" s="186"/>
      <c r="F51" s="183"/>
      <c r="G51" s="184"/>
      <c r="H51" s="22"/>
      <c r="I51" s="22"/>
    </row>
    <row r="52" spans="1:9" customFormat="1">
      <c r="A52" s="63">
        <f>IF(B51="",MAX($A$34:A51)+1,"")</f>
        <v>7</v>
      </c>
      <c r="B52" s="180" t="s">
        <v>270</v>
      </c>
      <c r="C52" s="22" t="s">
        <v>66</v>
      </c>
      <c r="D52" s="221">
        <v>3</v>
      </c>
      <c r="E52" s="185"/>
      <c r="F52" s="183"/>
      <c r="G52" s="71">
        <f>E52*D52</f>
        <v>0</v>
      </c>
      <c r="H52" s="22"/>
      <c r="I52" s="22"/>
    </row>
    <row r="53" spans="1:9" customFormat="1">
      <c r="A53" s="63" t="str">
        <f>IF(B52="",MAX($A$34:A52)+1,"")</f>
        <v/>
      </c>
      <c r="B53" s="187"/>
      <c r="C53" s="22"/>
      <c r="D53" s="181"/>
      <c r="E53" s="182"/>
      <c r="F53" s="183"/>
      <c r="G53" s="184"/>
      <c r="H53" s="22"/>
      <c r="I53" s="22"/>
    </row>
    <row r="54" spans="1:9" customFormat="1" ht="66">
      <c r="A54" s="63"/>
      <c r="B54" s="180" t="s">
        <v>142</v>
      </c>
      <c r="C54" s="22"/>
      <c r="D54" s="181"/>
      <c r="E54" s="182"/>
      <c r="F54" s="183"/>
      <c r="G54" s="184"/>
      <c r="H54" s="22"/>
      <c r="I54" s="22"/>
    </row>
    <row r="55" spans="1:9" customFormat="1" ht="79.2">
      <c r="A55" s="63" t="str">
        <f>IF(B54="",MAX($A$34:A54)+1,"")</f>
        <v/>
      </c>
      <c r="B55" s="180" t="s">
        <v>13</v>
      </c>
      <c r="C55" s="22"/>
      <c r="D55" s="181"/>
      <c r="E55" s="182"/>
      <c r="F55" s="183"/>
      <c r="G55" s="184"/>
      <c r="H55" s="22"/>
      <c r="I55" s="22"/>
    </row>
    <row r="56" spans="1:9" customFormat="1" ht="6.75" customHeight="1">
      <c r="A56" s="179" t="str">
        <f>IF(B55="",MAX($A$8:A55)+1,"")</f>
        <v/>
      </c>
      <c r="B56" s="180"/>
      <c r="C56" s="22"/>
      <c r="D56" s="181"/>
      <c r="E56" s="186"/>
      <c r="F56" s="183"/>
      <c r="G56" s="184"/>
      <c r="H56" s="22"/>
      <c r="I56" s="22"/>
    </row>
    <row r="57" spans="1:9" s="188" customFormat="1" ht="26.4">
      <c r="A57" s="179">
        <f>IF(B56="",MAX($A$8:A56)+1,"")</f>
        <v>8</v>
      </c>
      <c r="B57" s="180" t="s">
        <v>272</v>
      </c>
      <c r="C57" s="22" t="s">
        <v>66</v>
      </c>
      <c r="D57" s="221">
        <v>5</v>
      </c>
      <c r="E57" s="185"/>
      <c r="F57" s="183">
        <f>D57*E57</f>
        <v>0</v>
      </c>
    </row>
    <row r="58" spans="1:9" customFormat="1" ht="6.75" customHeight="1">
      <c r="A58" s="179" t="str">
        <f>IF(B57="",MAX($A$8:A57)+1,"")</f>
        <v/>
      </c>
      <c r="B58" s="180"/>
      <c r="C58" s="22"/>
      <c r="D58" s="221"/>
      <c r="E58" s="186"/>
      <c r="F58" s="183"/>
      <c r="G58" s="184"/>
      <c r="H58" s="22"/>
      <c r="I58" s="22"/>
    </row>
    <row r="59" spans="1:9" s="188" customFormat="1" ht="26.4">
      <c r="A59" s="179">
        <f>IF(B58="",MAX($A$8:A58)+1,"")</f>
        <v>9</v>
      </c>
      <c r="B59" s="180" t="s">
        <v>273</v>
      </c>
      <c r="C59" s="22" t="s">
        <v>66</v>
      </c>
      <c r="D59" s="221">
        <v>3</v>
      </c>
      <c r="E59" s="185"/>
      <c r="F59" s="183"/>
      <c r="G59" s="71">
        <f>E59*D59</f>
        <v>0</v>
      </c>
    </row>
    <row r="60" spans="1:9" s="150" customFormat="1" ht="13.8" thickBot="1">
      <c r="A60" s="166"/>
      <c r="B60" s="168"/>
      <c r="C60" s="169"/>
      <c r="D60" s="170"/>
      <c r="E60" s="171"/>
      <c r="F60" s="171"/>
      <c r="G60" s="171"/>
      <c r="H60" s="164" t="str">
        <f t="shared" si="3"/>
        <v xml:space="preserve"> </v>
      </c>
    </row>
    <row r="61" spans="1:9" s="150" customFormat="1" ht="20.100000000000001" customHeight="1" thickTop="1" thickBot="1">
      <c r="A61" s="172"/>
      <c r="B61" s="173" t="str">
        <f>+CONCATENATE("REKAPITULACIJA - ",B33)</f>
        <v>REKAPITULACIJA - SPLOŠNO</v>
      </c>
      <c r="C61" s="174"/>
      <c r="D61" s="175"/>
      <c r="E61" s="176"/>
      <c r="F61" s="177">
        <f>SUM(F34:F60)</f>
        <v>0</v>
      </c>
      <c r="G61" s="177">
        <f>SUM(G34:G60)</f>
        <v>0</v>
      </c>
      <c r="H61" s="164" t="str">
        <f t="shared" si="3"/>
        <v xml:space="preserve"> </v>
      </c>
    </row>
    <row r="62" spans="1:9" s="150" customFormat="1" ht="13.8" thickTop="1">
      <c r="A62" s="166"/>
      <c r="B62" s="100"/>
      <c r="C62" s="152"/>
      <c r="D62" s="98"/>
      <c r="E62" s="101"/>
      <c r="F62" s="101"/>
      <c r="G62" s="101"/>
      <c r="H62" s="164"/>
    </row>
    <row r="63" spans="1:9" s="150" customFormat="1">
      <c r="A63" s="166"/>
      <c r="B63" s="149"/>
      <c r="D63" s="178"/>
      <c r="H63" s="164"/>
    </row>
    <row r="64" spans="1:9" s="150" customFormat="1">
      <c r="A64" s="163"/>
      <c r="B64" s="149"/>
      <c r="H64" s="164"/>
    </row>
    <row r="65" spans="1:8" s="150" customFormat="1">
      <c r="A65" s="163"/>
      <c r="B65" s="149"/>
      <c r="H65" s="164"/>
    </row>
    <row r="66" spans="1:8" s="150" customFormat="1">
      <c r="A66" s="163"/>
      <c r="B66" s="149"/>
      <c r="H66" s="164"/>
    </row>
    <row r="67" spans="1:8" s="150" customFormat="1">
      <c r="A67" s="163"/>
      <c r="B67" s="149"/>
      <c r="H67" s="164"/>
    </row>
    <row r="68" spans="1:8" s="150" customFormat="1">
      <c r="A68" s="163"/>
      <c r="B68" s="149"/>
      <c r="H68" s="164"/>
    </row>
    <row r="69" spans="1:8" s="150" customFormat="1">
      <c r="A69" s="163"/>
      <c r="B69" s="149"/>
      <c r="H69" s="164"/>
    </row>
    <row r="70" spans="1:8" s="150" customFormat="1">
      <c r="A70" s="163"/>
      <c r="B70" s="149"/>
      <c r="H70" s="164"/>
    </row>
    <row r="71" spans="1:8" s="150" customFormat="1">
      <c r="A71" s="163"/>
      <c r="B71" s="149"/>
      <c r="H71" s="164"/>
    </row>
    <row r="72" spans="1:8" s="150" customFormat="1">
      <c r="A72" s="163"/>
      <c r="B72" s="149"/>
      <c r="H72" s="164"/>
    </row>
  </sheetData>
  <sheetProtection algorithmName="SHA-512" hashValue="Rk+3ON6Y7AkasrG6sFojbaulU2cP7CpgNMTGmhufh+sqCb3iLqssJl7Qkef9t0K7cpStTNX1r8ZHr0qMgK1tCQ==" saltValue="McTKDfFsCVwwu12vAjvw+g==" spinCount="100000" sheet="1" selectLockedCell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rowBreaks count="1" manualBreakCount="1">
    <brk id="32" max="6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75"/>
  <sheetViews>
    <sheetView view="pageBreakPreview" zoomScaleNormal="100" zoomScaleSheetLayoutView="100" workbookViewId="0">
      <pane ySplit="5" topLeftCell="A6" activePane="bottomLeft" state="frozen"/>
      <selection activeCell="F19" sqref="F19"/>
      <selection pane="bottomLeft" activeCell="E17" sqref="E17"/>
    </sheetView>
  </sheetViews>
  <sheetFormatPr defaultColWidth="9.109375" defaultRowHeight="13.2"/>
  <cols>
    <col min="1" max="1" width="6.6640625" style="61" customWidth="1"/>
    <col min="2" max="2" width="41.6640625" style="133" customWidth="1"/>
    <col min="3" max="3" width="4.6640625" style="132" customWidth="1"/>
    <col min="4" max="4" width="7.6640625" style="132" customWidth="1"/>
    <col min="5" max="7" width="12.6640625" style="16" customWidth="1"/>
    <col min="8" max="8" width="9.109375" style="84"/>
    <col min="9" max="9" width="9.109375" style="16"/>
    <col min="10" max="10" width="18.88671875" style="16" customWidth="1"/>
    <col min="11" max="16384" width="9.109375" style="16"/>
  </cols>
  <sheetData>
    <row r="1" spans="1:15" s="156" customFormat="1">
      <c r="A1" s="153"/>
      <c r="B1" s="137"/>
      <c r="C1" s="138"/>
      <c r="D1" s="139"/>
      <c r="E1" s="154"/>
      <c r="F1" s="154"/>
      <c r="G1" s="154"/>
      <c r="H1" s="155"/>
    </row>
    <row r="2" spans="1:15" s="156" customFormat="1">
      <c r="A2" s="153"/>
      <c r="B2" s="137"/>
      <c r="C2" s="138"/>
      <c r="D2" s="139"/>
      <c r="E2" s="154"/>
      <c r="F2" s="154"/>
      <c r="G2" s="154"/>
      <c r="H2" s="155"/>
    </row>
    <row r="3" spans="1:15" s="156" customFormat="1">
      <c r="A3" s="157"/>
      <c r="B3" s="140"/>
      <c r="C3" s="141"/>
      <c r="D3" s="142"/>
      <c r="E3" s="158"/>
      <c r="F3" s="158"/>
      <c r="G3" s="158"/>
      <c r="H3" s="155"/>
    </row>
    <row r="4" spans="1:15" s="156" customFormat="1">
      <c r="A4" s="159" t="s">
        <v>26</v>
      </c>
      <c r="B4" s="143"/>
      <c r="C4" s="144"/>
      <c r="D4" s="145"/>
      <c r="E4" s="160"/>
      <c r="F4" s="161"/>
      <c r="G4" s="161" t="s">
        <v>23</v>
      </c>
      <c r="H4" s="155"/>
    </row>
    <row r="5" spans="1:15" s="156" customFormat="1" ht="24">
      <c r="A5" s="147" t="s">
        <v>0</v>
      </c>
      <c r="B5" s="146" t="s">
        <v>1</v>
      </c>
      <c r="C5" s="147" t="s">
        <v>2</v>
      </c>
      <c r="D5" s="148" t="s">
        <v>3</v>
      </c>
      <c r="E5" s="162" t="s">
        <v>4</v>
      </c>
      <c r="F5" s="162" t="s">
        <v>58</v>
      </c>
      <c r="G5" s="162" t="s">
        <v>59</v>
      </c>
      <c r="H5" s="155"/>
    </row>
    <row r="6" spans="1:15" s="150" customFormat="1">
      <c r="A6" s="163"/>
      <c r="B6" s="149"/>
      <c r="H6" s="164"/>
    </row>
    <row r="7" spans="1:15">
      <c r="A7" s="53" t="s">
        <v>110</v>
      </c>
      <c r="B7" s="151" t="s">
        <v>9</v>
      </c>
      <c r="C7" s="152"/>
      <c r="D7" s="98"/>
      <c r="E7" s="71"/>
      <c r="F7" s="71"/>
      <c r="G7" s="71"/>
    </row>
    <row r="8" spans="1:15">
      <c r="A8" s="63"/>
      <c r="B8" s="100"/>
      <c r="C8" s="152"/>
      <c r="D8" s="98"/>
      <c r="E8" s="71"/>
      <c r="F8" s="71"/>
      <c r="G8" s="71"/>
    </row>
    <row r="9" spans="1:15" ht="52.8">
      <c r="A9" s="63">
        <f>IF(B8="",MAX($A$8:A8)+1,"")</f>
        <v>1</v>
      </c>
      <c r="B9" s="99" t="s">
        <v>14</v>
      </c>
      <c r="C9" s="152"/>
      <c r="D9" s="98"/>
      <c r="E9" s="71"/>
      <c r="F9" s="71"/>
      <c r="G9" s="71"/>
    </row>
    <row r="10" spans="1:15" customFormat="1" ht="26.4">
      <c r="A10" s="63" t="str">
        <f>IF(B9="",MAX($A$8:A9)+1,"")</f>
        <v/>
      </c>
      <c r="B10" s="193" t="s">
        <v>177</v>
      </c>
      <c r="C10" s="193"/>
      <c r="D10" s="200"/>
      <c r="E10" s="181"/>
      <c r="F10" s="183"/>
      <c r="G10" s="183"/>
      <c r="H10" s="184"/>
      <c r="I10" s="189"/>
      <c r="J10" s="191"/>
    </row>
    <row r="11" spans="1:15" customFormat="1" ht="52.8">
      <c r="A11" s="63" t="str">
        <f>IF(B10="",MAX($A$8:A10)+1,"")</f>
        <v/>
      </c>
      <c r="B11" s="192" t="s">
        <v>178</v>
      </c>
      <c r="C11" s="180"/>
      <c r="D11" s="22"/>
      <c r="E11" s="181"/>
      <c r="F11" s="183"/>
      <c r="G11" s="183"/>
      <c r="H11" s="184"/>
      <c r="I11" s="189"/>
      <c r="J11" s="191"/>
    </row>
    <row r="12" spans="1:15" customFormat="1">
      <c r="A12" s="63"/>
      <c r="B12" s="199"/>
      <c r="C12" s="180"/>
      <c r="D12" s="22"/>
      <c r="E12" s="181"/>
      <c r="F12" s="183"/>
      <c r="G12" s="183"/>
      <c r="H12" s="184"/>
      <c r="I12" s="189"/>
      <c r="J12" s="191"/>
    </row>
    <row r="13" spans="1:15" s="204" customFormat="1" ht="13.8">
      <c r="A13" s="179"/>
      <c r="B13" s="192" t="s">
        <v>229</v>
      </c>
      <c r="C13" s="22" t="s">
        <v>6</v>
      </c>
      <c r="D13" s="221">
        <v>24</v>
      </c>
      <c r="E13" s="185"/>
      <c r="F13" s="183"/>
      <c r="G13" s="71">
        <f>D13*E13</f>
        <v>0</v>
      </c>
      <c r="H13" s="201"/>
      <c r="I13" s="202"/>
      <c r="J13" s="203"/>
      <c r="L13" s="205"/>
      <c r="M13" s="205"/>
      <c r="N13" s="206"/>
      <c r="O13" s="206"/>
    </row>
    <row r="14" spans="1:15" s="210" customFormat="1" ht="6" customHeight="1">
      <c r="A14" s="179"/>
      <c r="B14" s="192"/>
      <c r="C14" s="22"/>
      <c r="D14" s="221"/>
      <c r="E14" s="186"/>
      <c r="F14" s="183"/>
      <c r="H14" s="201"/>
      <c r="I14" s="202"/>
      <c r="J14" s="207"/>
      <c r="K14" s="208"/>
      <c r="L14" s="205"/>
      <c r="M14" s="205"/>
      <c r="N14" s="209"/>
      <c r="O14" s="209"/>
    </row>
    <row r="15" spans="1:15" s="204" customFormat="1" ht="13.8">
      <c r="A15" s="179"/>
      <c r="B15" s="192" t="s">
        <v>230</v>
      </c>
      <c r="C15" s="22" t="s">
        <v>6</v>
      </c>
      <c r="D15" s="221">
        <v>283</v>
      </c>
      <c r="E15" s="185"/>
      <c r="F15" s="183"/>
      <c r="G15" s="71">
        <f>D15*E15</f>
        <v>0</v>
      </c>
      <c r="H15" s="201"/>
      <c r="I15" s="202"/>
      <c r="J15" s="203"/>
      <c r="L15" s="205"/>
      <c r="M15" s="205"/>
      <c r="N15" s="206"/>
      <c r="O15" s="206"/>
    </row>
    <row r="16" spans="1:15" s="210" customFormat="1" ht="6" customHeight="1">
      <c r="A16" s="179"/>
      <c r="B16" s="192"/>
      <c r="C16" s="22"/>
      <c r="D16" s="221"/>
      <c r="E16" s="186"/>
      <c r="F16" s="183"/>
      <c r="H16" s="201"/>
      <c r="I16" s="202"/>
      <c r="J16" s="207"/>
      <c r="K16" s="208"/>
      <c r="L16" s="205"/>
      <c r="M16" s="205"/>
      <c r="N16" s="209"/>
      <c r="O16" s="209"/>
    </row>
    <row r="17" spans="1:15" s="204" customFormat="1" ht="13.8">
      <c r="A17" s="179"/>
      <c r="B17" s="192" t="s">
        <v>232</v>
      </c>
      <c r="C17" s="22" t="s">
        <v>6</v>
      </c>
      <c r="D17" s="221">
        <v>42</v>
      </c>
      <c r="E17" s="185"/>
      <c r="F17" s="183"/>
      <c r="G17" s="71">
        <f>D17*E17</f>
        <v>0</v>
      </c>
      <c r="H17" s="201"/>
      <c r="I17" s="202"/>
      <c r="J17" s="203"/>
      <c r="L17" s="205"/>
      <c r="M17" s="205"/>
      <c r="N17" s="206"/>
      <c r="O17" s="206"/>
    </row>
    <row r="18" spans="1:15" s="210" customFormat="1" ht="6" customHeight="1">
      <c r="A18" s="179"/>
      <c r="B18" s="192"/>
      <c r="C18" s="22"/>
      <c r="D18" s="221"/>
      <c r="E18" s="186"/>
      <c r="F18" s="183"/>
      <c r="H18" s="201"/>
      <c r="I18" s="202"/>
      <c r="J18" s="207"/>
      <c r="K18" s="208"/>
      <c r="L18" s="205"/>
      <c r="M18" s="205"/>
      <c r="N18" s="209"/>
      <c r="O18" s="209"/>
    </row>
    <row r="19" spans="1:15" s="204" customFormat="1" ht="13.8">
      <c r="A19" s="179"/>
      <c r="B19" s="192" t="s">
        <v>233</v>
      </c>
      <c r="C19" s="22" t="s">
        <v>6</v>
      </c>
      <c r="D19" s="221">
        <v>2105</v>
      </c>
      <c r="E19" s="185"/>
      <c r="F19" s="183"/>
      <c r="G19" s="71">
        <f>D19*E19</f>
        <v>0</v>
      </c>
      <c r="H19" s="201"/>
      <c r="I19" s="202"/>
      <c r="J19" s="203"/>
      <c r="L19" s="205"/>
      <c r="M19" s="205"/>
      <c r="N19" s="206"/>
      <c r="O19" s="206"/>
    </row>
    <row r="20" spans="1:15" s="210" customFormat="1" ht="6" customHeight="1">
      <c r="A20" s="179"/>
      <c r="B20" s="192"/>
      <c r="C20" s="22"/>
      <c r="D20" s="221"/>
      <c r="E20" s="186"/>
      <c r="F20" s="183"/>
      <c r="H20" s="201"/>
      <c r="I20" s="202"/>
      <c r="J20" s="207"/>
      <c r="K20" s="208"/>
      <c r="L20" s="205"/>
      <c r="M20" s="205"/>
      <c r="N20" s="209"/>
      <c r="O20" s="209"/>
    </row>
    <row r="21" spans="1:15" s="204" customFormat="1" ht="13.8">
      <c r="A21" s="179"/>
      <c r="B21" s="213" t="s">
        <v>234</v>
      </c>
      <c r="C21" s="200" t="s">
        <v>6</v>
      </c>
      <c r="D21" s="221">
        <v>63</v>
      </c>
      <c r="E21" s="185"/>
      <c r="F21" s="183"/>
      <c r="G21" s="71">
        <f>D21*E21</f>
        <v>0</v>
      </c>
      <c r="H21" s="201"/>
      <c r="I21" s="202"/>
      <c r="J21" s="203"/>
      <c r="L21" s="205"/>
      <c r="M21" s="205"/>
      <c r="N21" s="206"/>
      <c r="O21" s="206"/>
    </row>
    <row r="22" spans="1:15" ht="6" customHeight="1">
      <c r="A22" s="63"/>
      <c r="B22" s="100"/>
      <c r="C22" s="152"/>
      <c r="D22" s="98"/>
      <c r="E22" s="71"/>
      <c r="F22" s="71"/>
      <c r="G22" s="71"/>
    </row>
    <row r="23" spans="1:15">
      <c r="A23" s="63"/>
      <c r="B23" s="99" t="s">
        <v>235</v>
      </c>
      <c r="C23" s="152" t="s">
        <v>6</v>
      </c>
      <c r="D23" s="98">
        <v>106</v>
      </c>
      <c r="E23" s="72"/>
      <c r="F23" s="71">
        <f>D23*E23</f>
        <v>0</v>
      </c>
    </row>
    <row r="24" spans="1:15" ht="6" customHeight="1">
      <c r="A24" s="63"/>
      <c r="B24" s="100"/>
      <c r="C24" s="152"/>
      <c r="D24" s="98"/>
      <c r="E24" s="71"/>
      <c r="F24" s="71"/>
      <c r="G24" s="71"/>
    </row>
    <row r="25" spans="1:15">
      <c r="A25" s="63"/>
      <c r="B25" s="99" t="s">
        <v>235</v>
      </c>
      <c r="C25" s="152" t="s">
        <v>6</v>
      </c>
      <c r="D25" s="98">
        <v>28</v>
      </c>
      <c r="E25" s="72"/>
      <c r="G25" s="71">
        <f>D25*E25</f>
        <v>0</v>
      </c>
    </row>
    <row r="26" spans="1:15" ht="6" customHeight="1">
      <c r="A26" s="63"/>
      <c r="B26" s="100"/>
      <c r="C26" s="152"/>
      <c r="D26" s="98"/>
      <c r="E26" s="71"/>
      <c r="F26" s="71"/>
      <c r="G26" s="71"/>
    </row>
    <row r="27" spans="1:15">
      <c r="A27" s="63"/>
      <c r="B27" s="99" t="s">
        <v>236</v>
      </c>
      <c r="C27" s="152" t="s">
        <v>6</v>
      </c>
      <c r="D27" s="98">
        <v>16</v>
      </c>
      <c r="E27" s="72"/>
      <c r="F27" s="71">
        <f>D27*E27</f>
        <v>0</v>
      </c>
      <c r="G27" s="71"/>
    </row>
    <row r="28" spans="1:15" ht="6" customHeight="1">
      <c r="A28" s="63"/>
      <c r="B28" s="100"/>
      <c r="C28" s="152"/>
      <c r="D28" s="98"/>
      <c r="E28" s="71"/>
      <c r="F28" s="71"/>
      <c r="G28" s="71"/>
    </row>
    <row r="29" spans="1:15">
      <c r="A29" s="63"/>
      <c r="B29" s="99" t="s">
        <v>237</v>
      </c>
      <c r="C29" s="152" t="s">
        <v>6</v>
      </c>
      <c r="D29" s="98">
        <v>59</v>
      </c>
      <c r="E29" s="72"/>
      <c r="F29" s="71">
        <f>D29*E29</f>
        <v>0</v>
      </c>
      <c r="G29" s="71"/>
      <c r="J29" s="131"/>
      <c r="L29" s="74"/>
    </row>
    <row r="30" spans="1:15" ht="6" customHeight="1">
      <c r="A30" s="63"/>
      <c r="B30" s="100"/>
      <c r="C30" s="152"/>
      <c r="D30" s="98"/>
      <c r="E30" s="71"/>
      <c r="F30" s="71"/>
      <c r="G30" s="71"/>
    </row>
    <row r="31" spans="1:15">
      <c r="A31" s="63"/>
      <c r="B31" s="99" t="s">
        <v>237</v>
      </c>
      <c r="C31" s="152" t="s">
        <v>6</v>
      </c>
      <c r="D31" s="98">
        <v>15</v>
      </c>
      <c r="E31" s="72"/>
      <c r="F31" s="71"/>
      <c r="G31" s="71">
        <f>D31*E31</f>
        <v>0</v>
      </c>
      <c r="J31" s="131"/>
      <c r="L31" s="74"/>
    </row>
    <row r="32" spans="1:15" ht="6" customHeight="1">
      <c r="A32" s="63"/>
      <c r="B32" s="100"/>
      <c r="C32" s="152"/>
      <c r="D32" s="98"/>
      <c r="E32" s="71"/>
      <c r="F32" s="71"/>
      <c r="G32" s="71"/>
    </row>
    <row r="33" spans="1:12">
      <c r="A33" s="63"/>
      <c r="B33" s="99" t="s">
        <v>431</v>
      </c>
      <c r="C33" s="152" t="s">
        <v>6</v>
      </c>
      <c r="D33" s="98">
        <v>63</v>
      </c>
      <c r="E33" s="72"/>
      <c r="F33" s="71">
        <f>D33*E33</f>
        <v>0</v>
      </c>
      <c r="G33" s="71"/>
    </row>
    <row r="34" spans="1:12" ht="6" customHeight="1">
      <c r="A34" s="63"/>
      <c r="B34" s="100"/>
      <c r="C34" s="152"/>
      <c r="D34" s="98"/>
      <c r="E34" s="71"/>
      <c r="F34" s="71"/>
      <c r="G34" s="71"/>
    </row>
    <row r="35" spans="1:12">
      <c r="A35" s="63"/>
      <c r="B35" s="99" t="s">
        <v>430</v>
      </c>
      <c r="C35" s="152" t="s">
        <v>6</v>
      </c>
      <c r="D35" s="98">
        <v>47</v>
      </c>
      <c r="E35" s="72"/>
      <c r="F35" s="71">
        <f>D35*E35</f>
        <v>0</v>
      </c>
      <c r="G35" s="71"/>
    </row>
    <row r="36" spans="1:12" ht="6" customHeight="1">
      <c r="A36" s="63"/>
      <c r="B36" s="100"/>
      <c r="C36" s="152"/>
      <c r="D36" s="98"/>
      <c r="E36" s="71"/>
      <c r="F36" s="71"/>
      <c r="G36" s="71"/>
    </row>
    <row r="37" spans="1:12">
      <c r="A37" s="63"/>
      <c r="B37" s="99" t="s">
        <v>453</v>
      </c>
      <c r="C37" s="152" t="s">
        <v>6</v>
      </c>
      <c r="D37" s="98">
        <v>68</v>
      </c>
      <c r="E37" s="72"/>
      <c r="F37" s="71"/>
      <c r="G37" s="71">
        <f>D37*E37</f>
        <v>0</v>
      </c>
    </row>
    <row r="38" spans="1:12" ht="6" customHeight="1">
      <c r="A38" s="63"/>
      <c r="B38" s="100"/>
      <c r="C38" s="152"/>
      <c r="D38" s="98"/>
      <c r="E38" s="71"/>
      <c r="F38" s="71"/>
      <c r="G38" s="71"/>
    </row>
    <row r="39" spans="1:12">
      <c r="A39" s="63"/>
      <c r="B39" s="99" t="s">
        <v>429</v>
      </c>
      <c r="C39" s="152" t="s">
        <v>6</v>
      </c>
      <c r="D39" s="98">
        <v>96</v>
      </c>
      <c r="E39" s="72"/>
      <c r="F39" s="71">
        <f>D39*E39</f>
        <v>0</v>
      </c>
      <c r="G39" s="71"/>
      <c r="J39" s="131"/>
      <c r="L39" s="74"/>
    </row>
    <row r="40" spans="1:12" ht="6" customHeight="1">
      <c r="A40" s="63"/>
      <c r="B40" s="100"/>
      <c r="C40" s="152"/>
      <c r="D40" s="98"/>
      <c r="E40" s="71"/>
      <c r="F40" s="71"/>
      <c r="G40" s="71"/>
    </row>
    <row r="41" spans="1:12">
      <c r="A41" s="63"/>
      <c r="B41" s="213" t="s">
        <v>238</v>
      </c>
      <c r="C41" s="152" t="s">
        <v>6</v>
      </c>
      <c r="D41" s="98">
        <v>8</v>
      </c>
      <c r="E41" s="72"/>
      <c r="F41" s="71">
        <f>D41*E41</f>
        <v>0</v>
      </c>
      <c r="G41" s="71"/>
    </row>
    <row r="42" spans="1:12" ht="6" customHeight="1">
      <c r="A42" s="63"/>
      <c r="B42" s="100"/>
      <c r="C42" s="152"/>
      <c r="D42" s="98"/>
      <c r="E42" s="71"/>
      <c r="F42" s="71"/>
      <c r="G42" s="71"/>
    </row>
    <row r="43" spans="1:12">
      <c r="A43" s="63"/>
      <c r="B43" s="99" t="s">
        <v>279</v>
      </c>
      <c r="C43" s="152" t="s">
        <v>6</v>
      </c>
      <c r="D43" s="98">
        <v>34</v>
      </c>
      <c r="E43" s="72"/>
      <c r="F43" s="71">
        <f>D43*E43</f>
        <v>0</v>
      </c>
      <c r="G43" s="71"/>
    </row>
    <row r="44" spans="1:12" ht="6" customHeight="1">
      <c r="A44" s="63"/>
      <c r="B44" s="100"/>
      <c r="C44" s="152"/>
      <c r="D44" s="98"/>
      <c r="E44" s="71"/>
      <c r="F44" s="71"/>
      <c r="G44" s="71"/>
    </row>
    <row r="45" spans="1:12">
      <c r="A45" s="63"/>
      <c r="B45" s="99" t="s">
        <v>456</v>
      </c>
      <c r="C45" s="152" t="s">
        <v>6</v>
      </c>
      <c r="D45" s="98">
        <v>42</v>
      </c>
      <c r="E45" s="72"/>
      <c r="F45" s="71"/>
      <c r="G45" s="71">
        <f>D45*E45</f>
        <v>0</v>
      </c>
    </row>
    <row r="46" spans="1:12">
      <c r="A46" s="63"/>
      <c r="B46" s="100"/>
      <c r="C46" s="152"/>
      <c r="D46" s="98"/>
      <c r="E46" s="71"/>
      <c r="F46" s="71"/>
      <c r="G46" s="71"/>
    </row>
    <row r="47" spans="1:12" ht="66">
      <c r="A47" s="63">
        <f>IF(B46="",MAX($A$8:A46)+1,"")</f>
        <v>2</v>
      </c>
      <c r="B47" s="99" t="s">
        <v>265</v>
      </c>
      <c r="C47" s="152"/>
      <c r="D47" s="98"/>
      <c r="E47" s="71"/>
      <c r="F47" s="71"/>
      <c r="G47" s="71"/>
    </row>
    <row r="48" spans="1:12">
      <c r="A48" s="63"/>
      <c r="B48" s="99" t="s">
        <v>28</v>
      </c>
      <c r="C48" s="152" t="s">
        <v>6</v>
      </c>
      <c r="D48" s="98">
        <v>1315</v>
      </c>
      <c r="E48" s="72"/>
      <c r="F48" s="71"/>
      <c r="G48" s="71">
        <f>D48*E48</f>
        <v>0</v>
      </c>
      <c r="J48" s="131"/>
    </row>
    <row r="49" spans="1:10" ht="6.75" customHeight="1">
      <c r="A49" s="63"/>
      <c r="B49" s="100"/>
      <c r="C49" s="152"/>
      <c r="D49" s="98"/>
      <c r="E49" s="71"/>
      <c r="F49" s="71"/>
      <c r="G49" s="71"/>
    </row>
    <row r="50" spans="1:10">
      <c r="A50" s="63"/>
      <c r="B50" s="99" t="s">
        <v>29</v>
      </c>
      <c r="C50" s="152" t="s">
        <v>6</v>
      </c>
      <c r="D50" s="98">
        <v>34</v>
      </c>
      <c r="E50" s="72"/>
      <c r="F50" s="71"/>
      <c r="G50" s="71">
        <f>D50*E50</f>
        <v>0</v>
      </c>
    </row>
    <row r="51" spans="1:10" ht="6.75" customHeight="1">
      <c r="A51" s="63"/>
      <c r="B51" s="100"/>
      <c r="C51" s="152"/>
      <c r="D51" s="98"/>
      <c r="E51" s="71"/>
      <c r="F51" s="71"/>
      <c r="G51" s="71"/>
    </row>
    <row r="52" spans="1:10">
      <c r="A52" s="63"/>
      <c r="B52" s="99" t="s">
        <v>29</v>
      </c>
      <c r="C52" s="152" t="s">
        <v>6</v>
      </c>
      <c r="D52" s="98">
        <v>63</v>
      </c>
      <c r="E52" s="72"/>
      <c r="F52" s="71">
        <f>D52*E52</f>
        <v>0</v>
      </c>
      <c r="G52" s="71"/>
    </row>
    <row r="53" spans="1:10" ht="6.75" customHeight="1">
      <c r="A53" s="63"/>
      <c r="B53" s="100"/>
      <c r="C53" s="152"/>
      <c r="D53" s="98"/>
      <c r="E53" s="71"/>
      <c r="F53" s="71"/>
      <c r="G53" s="71"/>
    </row>
    <row r="54" spans="1:10">
      <c r="A54" s="63"/>
      <c r="B54" s="99" t="s">
        <v>30</v>
      </c>
      <c r="C54" s="152" t="s">
        <v>6</v>
      </c>
      <c r="D54" s="98">
        <v>72</v>
      </c>
      <c r="E54" s="72"/>
      <c r="F54" s="71">
        <f>D54*E54</f>
        <v>0</v>
      </c>
      <c r="G54" s="71"/>
    </row>
    <row r="55" spans="1:10" ht="6.75" customHeight="1">
      <c r="A55" s="63"/>
      <c r="B55" s="100"/>
      <c r="C55" s="152"/>
      <c r="D55" s="98"/>
      <c r="E55" s="71"/>
      <c r="F55" s="71"/>
      <c r="G55" s="71"/>
    </row>
    <row r="56" spans="1:10">
      <c r="A56" s="63"/>
      <c r="B56" s="99" t="s">
        <v>31</v>
      </c>
      <c r="C56" s="152" t="s">
        <v>6</v>
      </c>
      <c r="D56" s="98">
        <v>33</v>
      </c>
      <c r="E56" s="72"/>
      <c r="F56" s="71">
        <f>D56*E56</f>
        <v>0</v>
      </c>
      <c r="G56" s="71"/>
    </row>
    <row r="57" spans="1:10">
      <c r="A57" s="63"/>
      <c r="B57" s="100"/>
      <c r="C57" s="152"/>
      <c r="D57" s="98"/>
      <c r="E57" s="71"/>
      <c r="F57" s="71"/>
      <c r="G57" s="71"/>
    </row>
    <row r="58" spans="1:10" ht="26.4">
      <c r="A58" s="63">
        <f>IF(B57="",MAX($A$8:A57)+1,"")</f>
        <v>3</v>
      </c>
      <c r="B58" s="99" t="s">
        <v>45</v>
      </c>
      <c r="C58" s="152"/>
      <c r="D58" s="98"/>
      <c r="E58" s="71"/>
      <c r="F58" s="71"/>
      <c r="G58" s="71"/>
    </row>
    <row r="59" spans="1:10">
      <c r="A59" s="63"/>
      <c r="B59" s="99" t="s">
        <v>46</v>
      </c>
      <c r="C59" s="152" t="s">
        <v>6</v>
      </c>
      <c r="D59" s="98">
        <v>113</v>
      </c>
      <c r="E59" s="72"/>
      <c r="F59" s="71">
        <f>D59*E59</f>
        <v>0</v>
      </c>
      <c r="G59" s="71"/>
    </row>
    <row r="60" spans="1:10" ht="8.25" customHeight="1">
      <c r="A60" s="63"/>
      <c r="B60" s="100"/>
      <c r="C60" s="152"/>
      <c r="D60" s="98"/>
      <c r="E60" s="71"/>
      <c r="F60" s="71"/>
      <c r="G60" s="71"/>
    </row>
    <row r="61" spans="1:10">
      <c r="A61" s="63"/>
      <c r="B61" s="99" t="s">
        <v>47</v>
      </c>
      <c r="C61" s="152" t="s">
        <v>6</v>
      </c>
      <c r="D61" s="98">
        <v>25</v>
      </c>
      <c r="E61" s="72"/>
      <c r="F61" s="71">
        <f>D61*E61</f>
        <v>0</v>
      </c>
      <c r="G61" s="71"/>
    </row>
    <row r="62" spans="1:10">
      <c r="A62" s="63"/>
      <c r="B62" s="100"/>
      <c r="C62" s="152"/>
      <c r="D62" s="98"/>
      <c r="E62" s="71"/>
      <c r="F62" s="71"/>
      <c r="G62" s="71"/>
    </row>
    <row r="63" spans="1:10" ht="66">
      <c r="A63" s="63">
        <f>IF(B62="",MAX($A$8:A62)+1,"")</f>
        <v>4</v>
      </c>
      <c r="B63" s="99" t="s">
        <v>97</v>
      </c>
      <c r="C63" s="152"/>
      <c r="D63" s="98"/>
      <c r="E63" s="71"/>
      <c r="F63" s="71"/>
      <c r="G63" s="71"/>
    </row>
    <row r="64" spans="1:10">
      <c r="A64" s="63" t="str">
        <f>IF(B63="",MAX($A$8:A63)+1,"")</f>
        <v/>
      </c>
      <c r="B64" s="99" t="s">
        <v>32</v>
      </c>
      <c r="C64" s="152" t="s">
        <v>6</v>
      </c>
      <c r="D64" s="98">
        <v>24</v>
      </c>
      <c r="E64" s="72"/>
      <c r="F64" s="71">
        <f>D64*E64</f>
        <v>0</v>
      </c>
      <c r="G64" s="71"/>
      <c r="J64" s="131"/>
    </row>
    <row r="65" spans="1:7">
      <c r="A65" s="63"/>
      <c r="B65" s="100"/>
      <c r="C65" s="152"/>
      <c r="D65" s="98"/>
      <c r="E65" s="71"/>
      <c r="F65" s="71"/>
      <c r="G65" s="71"/>
    </row>
    <row r="66" spans="1:7">
      <c r="A66" s="63"/>
      <c r="B66" s="99" t="s">
        <v>33</v>
      </c>
      <c r="C66" s="152" t="s">
        <v>6</v>
      </c>
      <c r="D66" s="98">
        <v>6</v>
      </c>
      <c r="E66" s="72"/>
      <c r="F66" s="71"/>
      <c r="G66" s="71">
        <f>D66*E66</f>
        <v>0</v>
      </c>
    </row>
    <row r="67" spans="1:7">
      <c r="A67" s="63"/>
      <c r="B67" s="100"/>
      <c r="C67" s="152"/>
      <c r="D67" s="98"/>
      <c r="E67" s="71"/>
      <c r="F67" s="71"/>
      <c r="G67" s="71"/>
    </row>
    <row r="68" spans="1:7">
      <c r="A68" s="63"/>
      <c r="B68" s="99" t="s">
        <v>33</v>
      </c>
      <c r="C68" s="152" t="s">
        <v>6</v>
      </c>
      <c r="D68" s="98">
        <v>18</v>
      </c>
      <c r="E68" s="72"/>
      <c r="F68" s="71">
        <f>D68*E68</f>
        <v>0</v>
      </c>
      <c r="G68" s="71"/>
    </row>
    <row r="69" spans="1:7">
      <c r="A69" s="63"/>
      <c r="B69" s="100"/>
      <c r="C69" s="152"/>
      <c r="D69" s="98"/>
      <c r="E69" s="71"/>
      <c r="F69" s="71"/>
      <c r="G69" s="71"/>
    </row>
    <row r="70" spans="1:7">
      <c r="A70" s="63"/>
      <c r="B70" s="99" t="s">
        <v>34</v>
      </c>
      <c r="C70" s="152" t="s">
        <v>6</v>
      </c>
      <c r="D70" s="98">
        <v>15</v>
      </c>
      <c r="E70" s="72"/>
      <c r="F70" s="71"/>
      <c r="G70" s="71">
        <f>D70*E70</f>
        <v>0</v>
      </c>
    </row>
    <row r="71" spans="1:7">
      <c r="A71" s="63"/>
      <c r="B71" s="100"/>
      <c r="C71" s="152"/>
      <c r="D71" s="98"/>
      <c r="E71" s="71"/>
      <c r="F71" s="71"/>
      <c r="G71" s="71"/>
    </row>
    <row r="72" spans="1:7">
      <c r="A72" s="63"/>
      <c r="B72" s="99" t="s">
        <v>425</v>
      </c>
      <c r="C72" s="152" t="s">
        <v>6</v>
      </c>
      <c r="D72" s="98">
        <v>14</v>
      </c>
      <c r="E72" s="72"/>
      <c r="F72" s="71">
        <f>D72*E72</f>
        <v>0</v>
      </c>
      <c r="G72" s="71"/>
    </row>
    <row r="73" spans="1:7">
      <c r="A73" s="63" t="str">
        <f>IF(B72="",MAX($A$8:A72)+1,"")</f>
        <v/>
      </c>
      <c r="B73" s="100"/>
      <c r="C73" s="152"/>
      <c r="D73" s="98"/>
      <c r="E73" s="71"/>
      <c r="F73" s="71"/>
      <c r="G73" s="71"/>
    </row>
    <row r="74" spans="1:7" ht="26.4">
      <c r="A74" s="63">
        <f>IF(B73="",MAX($A$8:A73)+1,"")</f>
        <v>5</v>
      </c>
      <c r="B74" s="99" t="s">
        <v>51</v>
      </c>
      <c r="C74" s="152"/>
      <c r="D74" s="98"/>
      <c r="E74" s="71"/>
      <c r="F74" s="71"/>
      <c r="G74" s="71"/>
    </row>
    <row r="75" spans="1:7">
      <c r="A75" s="63" t="str">
        <f>IF(B74="",MAX($A$8:A74)+1,"")</f>
        <v/>
      </c>
      <c r="B75" s="99" t="s">
        <v>53</v>
      </c>
      <c r="C75" s="152" t="s">
        <v>6</v>
      </c>
      <c r="D75" s="98">
        <v>120</v>
      </c>
      <c r="E75" s="72"/>
      <c r="F75" s="71"/>
      <c r="G75" s="71">
        <f>D75*E75</f>
        <v>0</v>
      </c>
    </row>
    <row r="76" spans="1:7">
      <c r="A76" s="63" t="str">
        <f>IF(B75="",MAX($A$8:A75)+1,"")</f>
        <v/>
      </c>
      <c r="B76" s="100"/>
      <c r="C76" s="152"/>
      <c r="D76" s="98"/>
      <c r="E76" s="71"/>
      <c r="F76" s="71"/>
      <c r="G76" s="71"/>
    </row>
    <row r="77" spans="1:7" ht="39.6">
      <c r="A77" s="63">
        <f>IF(B76="",MAX($A$8:A76)+1,"")</f>
        <v>6</v>
      </c>
      <c r="B77" s="99" t="s">
        <v>48</v>
      </c>
      <c r="C77" s="152"/>
      <c r="D77" s="98"/>
      <c r="E77" s="71"/>
      <c r="F77" s="71"/>
      <c r="G77" s="71"/>
    </row>
    <row r="78" spans="1:7">
      <c r="A78" s="63" t="str">
        <f>IF(B77="",MAX($A$8:A77)+1,"")</f>
        <v/>
      </c>
      <c r="B78" s="99" t="s">
        <v>53</v>
      </c>
      <c r="C78" s="152" t="s">
        <v>50</v>
      </c>
      <c r="D78" s="98">
        <v>30</v>
      </c>
      <c r="E78" s="72"/>
      <c r="F78" s="71"/>
      <c r="G78" s="71">
        <f>D78*E78</f>
        <v>0</v>
      </c>
    </row>
    <row r="79" spans="1:7">
      <c r="A79" s="63" t="str">
        <f>IF(B78="",MAX($A$8:A78)+1,"")</f>
        <v/>
      </c>
      <c r="B79" s="100"/>
      <c r="C79" s="152"/>
      <c r="D79" s="98"/>
      <c r="E79" s="71"/>
      <c r="F79" s="71"/>
      <c r="G79" s="71"/>
    </row>
    <row r="80" spans="1:7" ht="26.4">
      <c r="A80" s="63">
        <f>IF(B79="",MAX($A$8:A79)+1,"")</f>
        <v>7</v>
      </c>
      <c r="B80" s="99" t="s">
        <v>427</v>
      </c>
      <c r="C80" s="152"/>
      <c r="D80" s="98"/>
      <c r="E80" s="71"/>
      <c r="F80" s="71"/>
      <c r="G80" s="71"/>
    </row>
    <row r="81" spans="1:10">
      <c r="A81" s="63" t="str">
        <f>IF(B80="",MAX($A$8:A80)+1,"")</f>
        <v/>
      </c>
      <c r="B81" s="99" t="s">
        <v>53</v>
      </c>
      <c r="C81" s="152" t="s">
        <v>8</v>
      </c>
      <c r="D81" s="98">
        <v>1</v>
      </c>
      <c r="E81" s="72"/>
      <c r="F81" s="71"/>
      <c r="G81" s="71">
        <f>D81*E81</f>
        <v>0</v>
      </c>
    </row>
    <row r="82" spans="1:10">
      <c r="A82" s="63" t="str">
        <f>IF(B81="",MAX($A$8:A81)+1,"")</f>
        <v/>
      </c>
      <c r="B82" s="100"/>
      <c r="C82" s="152"/>
      <c r="D82" s="98"/>
      <c r="E82" s="71"/>
      <c r="F82" s="71"/>
      <c r="G82" s="71"/>
    </row>
    <row r="83" spans="1:10" ht="39.6">
      <c r="A83" s="63">
        <f>IF(B82="",MAX($A$8:A82)+1,"")</f>
        <v>8</v>
      </c>
      <c r="B83" s="99" t="s">
        <v>52</v>
      </c>
      <c r="C83" s="152"/>
      <c r="D83" s="98"/>
      <c r="E83" s="71"/>
      <c r="F83" s="71"/>
      <c r="G83" s="71"/>
    </row>
    <row r="84" spans="1:10">
      <c r="A84" s="63" t="str">
        <f>IF(B83="",MAX($A$8:A83)+1,"")</f>
        <v/>
      </c>
      <c r="B84" s="99" t="s">
        <v>53</v>
      </c>
      <c r="C84" s="152" t="s">
        <v>8</v>
      </c>
      <c r="D84" s="98">
        <v>1</v>
      </c>
      <c r="E84" s="72"/>
      <c r="F84" s="71"/>
      <c r="G84" s="71">
        <f>D84*E84</f>
        <v>0</v>
      </c>
    </row>
    <row r="85" spans="1:10">
      <c r="A85" s="63" t="str">
        <f>IF(B84="",MAX($A$8:A84)+1,"")</f>
        <v/>
      </c>
      <c r="B85" s="100"/>
      <c r="C85" s="152"/>
      <c r="D85" s="98"/>
      <c r="E85" s="71"/>
      <c r="F85" s="71"/>
      <c r="G85" s="71"/>
    </row>
    <row r="86" spans="1:10" ht="52.8">
      <c r="A86" s="63">
        <f>IF(B85="",MAX($A$8:A85)+1,"")</f>
        <v>9</v>
      </c>
      <c r="B86" s="99" t="s">
        <v>99</v>
      </c>
      <c r="C86" s="152"/>
      <c r="D86" s="98"/>
      <c r="E86" s="71"/>
      <c r="F86" s="71"/>
      <c r="G86" s="71"/>
    </row>
    <row r="87" spans="1:10">
      <c r="A87" s="63" t="str">
        <f>IF(B86="",MAX($A$8:A86)+1,"")</f>
        <v/>
      </c>
      <c r="B87" s="99" t="s">
        <v>35</v>
      </c>
      <c r="C87" s="152" t="s">
        <v>7</v>
      </c>
      <c r="D87" s="98">
        <v>75</v>
      </c>
      <c r="E87" s="72"/>
      <c r="F87" s="71"/>
      <c r="G87" s="71">
        <f>D87*E87</f>
        <v>0</v>
      </c>
      <c r="J87" s="131"/>
    </row>
    <row r="88" spans="1:10">
      <c r="A88" s="63" t="str">
        <f>IF(B87="",MAX($A$8:A87)+1,"")</f>
        <v/>
      </c>
      <c r="B88" s="100"/>
      <c r="C88" s="152"/>
      <c r="D88" s="98"/>
      <c r="E88" s="71"/>
      <c r="F88" s="71"/>
      <c r="G88" s="71"/>
    </row>
    <row r="89" spans="1:10" ht="52.8">
      <c r="A89" s="63">
        <f>IF(B88="",MAX($A$8:A88)+1,"")</f>
        <v>10</v>
      </c>
      <c r="B89" s="99" t="s">
        <v>260</v>
      </c>
      <c r="C89" s="152"/>
      <c r="D89" s="98"/>
      <c r="E89" s="71"/>
      <c r="F89" s="71"/>
      <c r="G89" s="71"/>
    </row>
    <row r="90" spans="1:10">
      <c r="A90" s="63" t="str">
        <f>IF(B89="",MAX($A$8:A89)+1,"")</f>
        <v/>
      </c>
      <c r="B90" s="99" t="s">
        <v>35</v>
      </c>
      <c r="C90" s="152" t="s">
        <v>7</v>
      </c>
      <c r="D90" s="98">
        <v>1</v>
      </c>
      <c r="E90" s="72"/>
      <c r="F90" s="71"/>
      <c r="G90" s="71">
        <f>D90*E90</f>
        <v>0</v>
      </c>
    </row>
    <row r="91" spans="1:10">
      <c r="A91" s="63" t="str">
        <f>IF(B90="",MAX($A$8:A90)+1,"")</f>
        <v/>
      </c>
      <c r="B91" s="100"/>
      <c r="C91" s="152"/>
      <c r="D91" s="98"/>
      <c r="E91" s="71"/>
      <c r="F91" s="71"/>
      <c r="G91" s="71"/>
    </row>
    <row r="92" spans="1:10" ht="52.8">
      <c r="A92" s="63">
        <f>IF(B91="",MAX($A$8:A91)+1,"")</f>
        <v>11</v>
      </c>
      <c r="B92" s="99" t="s">
        <v>259</v>
      </c>
      <c r="C92" s="152"/>
      <c r="D92" s="98"/>
      <c r="E92" s="71"/>
      <c r="F92" s="71"/>
      <c r="G92" s="71"/>
    </row>
    <row r="93" spans="1:10">
      <c r="A93" s="63" t="str">
        <f>IF(B92="",MAX($A$8:A92)+1,"")</f>
        <v/>
      </c>
      <c r="B93" s="99" t="s">
        <v>35</v>
      </c>
      <c r="C93" s="152" t="s">
        <v>7</v>
      </c>
      <c r="D93" s="98">
        <v>97</v>
      </c>
      <c r="E93" s="72"/>
      <c r="F93" s="71"/>
      <c r="G93" s="71">
        <f>D93*E93</f>
        <v>0</v>
      </c>
    </row>
    <row r="94" spans="1:10">
      <c r="A94" s="63" t="str">
        <f>IF(B93="",MAX($A$8:A93)+1,"")</f>
        <v/>
      </c>
      <c r="B94" s="100"/>
      <c r="C94" s="152"/>
      <c r="D94" s="98"/>
      <c r="E94" s="71"/>
      <c r="F94" s="71"/>
      <c r="G94" s="71"/>
    </row>
    <row r="95" spans="1:10" ht="66">
      <c r="A95" s="63">
        <f>IF(B94="",MAX($A$8:A94)+1,"")</f>
        <v>12</v>
      </c>
      <c r="B95" s="99" t="s">
        <v>100</v>
      </c>
      <c r="C95" s="152"/>
      <c r="D95" s="98"/>
      <c r="E95" s="71"/>
      <c r="F95" s="71"/>
      <c r="G95" s="71"/>
    </row>
    <row r="96" spans="1:10">
      <c r="A96" s="63"/>
      <c r="B96" s="99" t="s">
        <v>54</v>
      </c>
      <c r="C96" s="152" t="s">
        <v>7</v>
      </c>
      <c r="D96" s="98">
        <v>14</v>
      </c>
      <c r="E96" s="72"/>
      <c r="F96" s="71"/>
      <c r="G96" s="71">
        <f>D96*E96</f>
        <v>0</v>
      </c>
      <c r="J96" s="131"/>
    </row>
    <row r="97" spans="1:10">
      <c r="A97" s="63"/>
      <c r="B97" s="100"/>
      <c r="C97" s="152"/>
      <c r="D97" s="98"/>
      <c r="E97" s="71"/>
      <c r="F97" s="71"/>
      <c r="G97" s="71"/>
    </row>
    <row r="98" spans="1:10" ht="52.8">
      <c r="A98" s="63">
        <f>IF(B97="",MAX($A$8:A97)+1,"")</f>
        <v>13</v>
      </c>
      <c r="B98" s="99" t="s">
        <v>55</v>
      </c>
      <c r="C98" s="152"/>
      <c r="D98" s="98"/>
      <c r="E98" s="71"/>
      <c r="F98" s="71"/>
      <c r="G98" s="71"/>
    </row>
    <row r="99" spans="1:10">
      <c r="A99" s="63" t="str">
        <f>IF(B98="",MAX($A$8:A98)+1,"")</f>
        <v/>
      </c>
      <c r="B99" s="99" t="s">
        <v>54</v>
      </c>
      <c r="C99" s="152" t="s">
        <v>7</v>
      </c>
      <c r="D99" s="98">
        <v>48</v>
      </c>
      <c r="E99" s="72"/>
      <c r="F99" s="71"/>
      <c r="G99" s="71">
        <f>D99*E99</f>
        <v>0</v>
      </c>
    </row>
    <row r="100" spans="1:10">
      <c r="A100" s="63" t="str">
        <f>IF(B99="",MAX($A$8:A99)+1,"")</f>
        <v/>
      </c>
      <c r="B100" s="100"/>
      <c r="C100" s="152"/>
      <c r="D100" s="98"/>
      <c r="E100" s="71"/>
      <c r="F100" s="71"/>
      <c r="G100" s="71"/>
    </row>
    <row r="101" spans="1:10" ht="52.8">
      <c r="A101" s="63">
        <f>IF(B100="",MAX($A$8:A100)+1,"")</f>
        <v>14</v>
      </c>
      <c r="B101" s="99" t="s">
        <v>101</v>
      </c>
      <c r="C101" s="152"/>
      <c r="D101" s="98"/>
      <c r="E101" s="71"/>
      <c r="F101" s="71"/>
      <c r="G101" s="71"/>
    </row>
    <row r="102" spans="1:10">
      <c r="A102" s="63" t="str">
        <f>IF(B101="",MAX($A$8:A101)+1,"")</f>
        <v/>
      </c>
      <c r="B102" s="99" t="s">
        <v>54</v>
      </c>
      <c r="C102" s="152" t="s">
        <v>7</v>
      </c>
      <c r="D102" s="98">
        <v>1</v>
      </c>
      <c r="E102" s="72"/>
      <c r="F102" s="71"/>
      <c r="G102" s="71">
        <f>D102*E102</f>
        <v>0</v>
      </c>
    </row>
    <row r="103" spans="1:10">
      <c r="A103" s="63" t="str">
        <f>IF(B102="",MAX($A$8:A102)+1,"")</f>
        <v/>
      </c>
      <c r="B103" s="100"/>
      <c r="C103" s="152"/>
      <c r="D103" s="98"/>
      <c r="E103" s="71"/>
      <c r="F103" s="71"/>
      <c r="G103" s="71"/>
    </row>
    <row r="104" spans="1:10" ht="52.8">
      <c r="A104" s="63">
        <f>IF(B103="",MAX($A$8:A103)+1,"")</f>
        <v>15</v>
      </c>
      <c r="B104" s="99" t="s">
        <v>438</v>
      </c>
      <c r="C104" s="152"/>
      <c r="D104" s="98"/>
      <c r="E104" s="71"/>
      <c r="F104" s="71"/>
      <c r="G104" s="71"/>
    </row>
    <row r="105" spans="1:10" ht="26.4">
      <c r="A105" s="63" t="str">
        <f>IF(B104="",MAX($A$8:A104)+1,"")</f>
        <v/>
      </c>
      <c r="B105" s="99" t="s">
        <v>92</v>
      </c>
      <c r="C105" s="152"/>
      <c r="D105" s="98"/>
      <c r="E105" s="71"/>
      <c r="F105" s="71"/>
      <c r="G105" s="71"/>
    </row>
    <row r="106" spans="1:10">
      <c r="A106" s="63" t="str">
        <f>IF(B105="",MAX($A$8:A105)+1,"")</f>
        <v/>
      </c>
      <c r="B106" s="99" t="s">
        <v>36</v>
      </c>
      <c r="C106" s="152" t="s">
        <v>6</v>
      </c>
      <c r="D106" s="98">
        <v>11</v>
      </c>
      <c r="E106" s="72"/>
      <c r="F106" s="71"/>
      <c r="G106" s="71">
        <f>D106*E106</f>
        <v>0</v>
      </c>
      <c r="J106" s="131"/>
    </row>
    <row r="107" spans="1:10">
      <c r="A107" s="63" t="str">
        <f>IF(B106="",MAX($A$8:A106)+1,"")</f>
        <v/>
      </c>
      <c r="B107" s="100"/>
      <c r="C107" s="152"/>
      <c r="D107" s="98"/>
      <c r="E107" s="71"/>
      <c r="F107" s="71"/>
      <c r="G107" s="71"/>
    </row>
    <row r="108" spans="1:10" ht="52.8">
      <c r="A108" s="63">
        <f>IF(B107="",MAX($A$8:A107)+1,"")</f>
        <v>16</v>
      </c>
      <c r="B108" s="99" t="s">
        <v>261</v>
      </c>
      <c r="C108" s="152"/>
      <c r="D108" s="98"/>
      <c r="E108" s="71"/>
      <c r="F108" s="71"/>
      <c r="G108" s="71"/>
    </row>
    <row r="109" spans="1:10" ht="39.6">
      <c r="A109" s="63" t="str">
        <f>IF(B108="",MAX($A$8:A108)+1,"")</f>
        <v/>
      </c>
      <c r="B109" s="99" t="s">
        <v>262</v>
      </c>
      <c r="C109" s="152"/>
      <c r="D109" s="98"/>
      <c r="E109" s="71"/>
      <c r="F109" s="71"/>
      <c r="G109" s="71"/>
    </row>
    <row r="110" spans="1:10">
      <c r="A110" s="63"/>
      <c r="B110" s="99" t="s">
        <v>36</v>
      </c>
      <c r="C110" s="152" t="s">
        <v>6</v>
      </c>
      <c r="D110" s="98">
        <v>266</v>
      </c>
      <c r="E110" s="72"/>
      <c r="F110" s="71"/>
      <c r="G110" s="71">
        <f>D110*E110</f>
        <v>0</v>
      </c>
      <c r="J110" s="131"/>
    </row>
    <row r="111" spans="1:10">
      <c r="A111" s="63"/>
      <c r="B111" s="100"/>
      <c r="C111" s="152"/>
      <c r="D111" s="98"/>
      <c r="E111" s="71"/>
      <c r="F111" s="71"/>
      <c r="G111" s="71"/>
    </row>
    <row r="112" spans="1:10" ht="52.8">
      <c r="A112" s="63">
        <f>IF(B111="",MAX($A$8:A111)+1,"")</f>
        <v>17</v>
      </c>
      <c r="B112" s="99" t="s">
        <v>261</v>
      </c>
      <c r="C112" s="152"/>
      <c r="D112" s="98"/>
      <c r="E112" s="71"/>
      <c r="F112" s="71"/>
      <c r="G112" s="71"/>
    </row>
    <row r="113" spans="1:10" ht="39.6">
      <c r="A113" s="63" t="str">
        <f>IF(B112="",MAX($A$8:A112)+1,"")</f>
        <v/>
      </c>
      <c r="B113" s="99" t="s">
        <v>439</v>
      </c>
      <c r="C113" s="152"/>
      <c r="D113" s="98"/>
      <c r="E113" s="71"/>
      <c r="F113" s="71"/>
      <c r="G113" s="71"/>
    </row>
    <row r="114" spans="1:10">
      <c r="A114" s="63" t="str">
        <f>IF(B113="",MAX($A$8:A113)+1,"")</f>
        <v/>
      </c>
      <c r="B114" s="99" t="s">
        <v>36</v>
      </c>
      <c r="C114" s="152" t="s">
        <v>6</v>
      </c>
      <c r="D114" s="98">
        <v>5</v>
      </c>
      <c r="E114" s="72"/>
      <c r="F114" s="71">
        <f>E114*D114</f>
        <v>0</v>
      </c>
      <c r="G114" s="71"/>
      <c r="J114" s="131"/>
    </row>
    <row r="115" spans="1:10">
      <c r="A115" s="63" t="str">
        <f>IF(B114="",MAX($A$8:A114)+1,"")</f>
        <v/>
      </c>
      <c r="B115" s="100"/>
      <c r="C115" s="152"/>
      <c r="D115" s="98"/>
      <c r="E115" s="71"/>
      <c r="F115" s="71"/>
      <c r="G115" s="71"/>
    </row>
    <row r="116" spans="1:10" ht="52.8">
      <c r="A116" s="63">
        <f>IF(B115="",MAX($A$8:A115)+1,"")</f>
        <v>18</v>
      </c>
      <c r="B116" s="99" t="s">
        <v>98</v>
      </c>
      <c r="C116" s="152"/>
      <c r="D116" s="98"/>
      <c r="E116" s="71"/>
      <c r="F116" s="71"/>
      <c r="G116" s="71"/>
    </row>
    <row r="117" spans="1:10">
      <c r="A117" s="63" t="str">
        <f>IF(B116="",MAX($A$8:A116)+1,"")</f>
        <v/>
      </c>
      <c r="B117" s="99" t="s">
        <v>411</v>
      </c>
      <c r="C117" s="152" t="s">
        <v>7</v>
      </c>
      <c r="D117" s="98">
        <v>2</v>
      </c>
      <c r="E117" s="72"/>
      <c r="F117" s="71">
        <f>D117*E117</f>
        <v>0</v>
      </c>
      <c r="G117" s="71"/>
    </row>
    <row r="118" spans="1:10" ht="7.5" customHeight="1">
      <c r="A118" s="63" t="str">
        <f>IF(B117="",MAX($A$8:A117)+1,"")</f>
        <v/>
      </c>
      <c r="B118" s="100"/>
      <c r="C118" s="152"/>
      <c r="D118" s="98"/>
      <c r="E118" s="71"/>
      <c r="F118" s="71"/>
      <c r="G118" s="71"/>
    </row>
    <row r="119" spans="1:10">
      <c r="A119" s="63"/>
      <c r="B119" s="99" t="s">
        <v>407</v>
      </c>
      <c r="C119" s="152" t="s">
        <v>7</v>
      </c>
      <c r="D119" s="98">
        <v>52</v>
      </c>
      <c r="E119" s="72"/>
      <c r="F119" s="71"/>
      <c r="G119" s="71">
        <f>D119*E119</f>
        <v>0</v>
      </c>
    </row>
    <row r="120" spans="1:10" ht="7.5" customHeight="1">
      <c r="A120" s="63"/>
      <c r="B120" s="100"/>
      <c r="C120" s="152"/>
      <c r="D120" s="98"/>
      <c r="E120" s="71"/>
      <c r="F120" s="71"/>
      <c r="G120" s="71"/>
    </row>
    <row r="121" spans="1:10">
      <c r="A121" s="63"/>
      <c r="B121" s="99" t="s">
        <v>56</v>
      </c>
      <c r="C121" s="152" t="s">
        <v>7</v>
      </c>
      <c r="D121" s="98">
        <v>4</v>
      </c>
      <c r="E121" s="72"/>
      <c r="F121" s="71">
        <f>D121*E121</f>
        <v>0</v>
      </c>
      <c r="G121" s="71"/>
    </row>
    <row r="122" spans="1:10" ht="7.5" customHeight="1">
      <c r="A122" s="63"/>
      <c r="B122" s="100"/>
      <c r="C122" s="152"/>
      <c r="D122" s="98"/>
      <c r="E122" s="71"/>
      <c r="F122" s="71"/>
      <c r="G122" s="71"/>
    </row>
    <row r="123" spans="1:10">
      <c r="A123" s="63"/>
      <c r="B123" s="99" t="s">
        <v>408</v>
      </c>
      <c r="C123" s="152" t="s">
        <v>7</v>
      </c>
      <c r="D123" s="98">
        <v>1</v>
      </c>
      <c r="E123" s="72"/>
      <c r="F123" s="71">
        <f>D123*E123</f>
        <v>0</v>
      </c>
      <c r="G123" s="71"/>
    </row>
    <row r="124" spans="1:10" ht="7.5" customHeight="1">
      <c r="A124" s="63"/>
      <c r="B124" s="100"/>
      <c r="C124" s="152"/>
      <c r="D124" s="98"/>
      <c r="E124" s="71"/>
      <c r="F124" s="71"/>
      <c r="G124" s="71"/>
    </row>
    <row r="125" spans="1:10">
      <c r="A125" s="63"/>
      <c r="B125" s="99" t="s">
        <v>57</v>
      </c>
      <c r="C125" s="152" t="s">
        <v>7</v>
      </c>
      <c r="D125" s="98">
        <v>4</v>
      </c>
      <c r="E125" s="72"/>
      <c r="F125" s="71">
        <f>D125*E125</f>
        <v>0</v>
      </c>
      <c r="G125" s="71">
        <f>D125*E125</f>
        <v>0</v>
      </c>
    </row>
    <row r="126" spans="1:10" ht="7.5" customHeight="1">
      <c r="A126" s="63"/>
      <c r="B126" s="100"/>
      <c r="C126" s="152"/>
      <c r="D126" s="98"/>
      <c r="E126" s="71"/>
      <c r="F126" s="71"/>
      <c r="G126" s="71"/>
    </row>
    <row r="127" spans="1:10">
      <c r="A127" s="63"/>
      <c r="B127" s="99" t="s">
        <v>409</v>
      </c>
      <c r="C127" s="152" t="s">
        <v>7</v>
      </c>
      <c r="D127" s="98">
        <v>5</v>
      </c>
      <c r="E127" s="72"/>
      <c r="F127" s="71"/>
      <c r="G127" s="71">
        <f>D127*E127</f>
        <v>0</v>
      </c>
    </row>
    <row r="128" spans="1:10">
      <c r="A128" s="63" t="str">
        <f>IF(B127="",MAX($A$8:A127)+1,"")</f>
        <v/>
      </c>
      <c r="B128" s="100"/>
      <c r="C128" s="152"/>
      <c r="D128" s="98"/>
      <c r="E128" s="71"/>
      <c r="F128" s="71"/>
      <c r="G128" s="71"/>
    </row>
    <row r="129" spans="1:8" ht="66">
      <c r="A129" s="63">
        <f>IF(B128="",MAX($A$8:A128)+1,"")</f>
        <v>19</v>
      </c>
      <c r="B129" s="99" t="s">
        <v>227</v>
      </c>
      <c r="C129" s="152" t="s">
        <v>8</v>
      </c>
      <c r="D129" s="98">
        <v>1</v>
      </c>
      <c r="E129" s="72"/>
      <c r="F129" s="71">
        <f>D129*E129</f>
        <v>0</v>
      </c>
      <c r="G129" s="71"/>
      <c r="H129" s="16"/>
    </row>
    <row r="130" spans="1:8">
      <c r="A130" s="63" t="str">
        <f>IF(B129="",MAX($A$8:A129)+1,"")</f>
        <v/>
      </c>
      <c r="B130" s="100"/>
      <c r="C130" s="152"/>
      <c r="D130" s="98"/>
      <c r="E130" s="71"/>
      <c r="F130" s="71"/>
      <c r="G130" s="71"/>
    </row>
    <row r="131" spans="1:8">
      <c r="A131" s="63">
        <f>IF(B130="",MAX($A$8:A130)+1,"")</f>
        <v>20</v>
      </c>
      <c r="B131" s="99" t="s">
        <v>223</v>
      </c>
      <c r="C131" s="152"/>
      <c r="D131" s="98"/>
      <c r="E131" s="71"/>
      <c r="F131" s="71"/>
      <c r="G131" s="71"/>
    </row>
    <row r="132" spans="1:8" ht="52.8">
      <c r="A132" s="63" t="str">
        <f>IF(B131="",MAX($A$8:A131)+1,"")</f>
        <v/>
      </c>
      <c r="B132" s="99" t="s">
        <v>224</v>
      </c>
      <c r="C132" s="211"/>
      <c r="D132" s="212"/>
      <c r="E132" s="71"/>
      <c r="F132" s="71"/>
      <c r="G132" s="84" t="str">
        <f t="shared" ref="G132:G148" si="0">IF(LEN(B132)&gt;255, LEN(B132)-255," ")</f>
        <v xml:space="preserve"> </v>
      </c>
      <c r="H132" s="16"/>
    </row>
    <row r="133" spans="1:8">
      <c r="A133" s="63" t="str">
        <f>IF(B132="",MAX($A$8:A132)+1,"")</f>
        <v/>
      </c>
      <c r="B133" s="99" t="s">
        <v>225</v>
      </c>
      <c r="C133" s="211" t="s">
        <v>7</v>
      </c>
      <c r="D133" s="212">
        <v>1</v>
      </c>
      <c r="E133" s="71"/>
      <c r="F133" s="71"/>
      <c r="G133" s="84" t="str">
        <f t="shared" si="0"/>
        <v xml:space="preserve"> </v>
      </c>
      <c r="H133" s="16"/>
    </row>
    <row r="134" spans="1:8" ht="26.4">
      <c r="A134" s="63" t="str">
        <f>IF(B133="",MAX($A$8:A133)+1,"")</f>
        <v/>
      </c>
      <c r="B134" s="99" t="s">
        <v>254</v>
      </c>
      <c r="C134" s="211" t="s">
        <v>7</v>
      </c>
      <c r="D134" s="212">
        <v>3</v>
      </c>
      <c r="E134" s="71"/>
      <c r="F134" s="71"/>
      <c r="G134" s="84" t="str">
        <f t="shared" ref="G134" si="1">IF(LEN(B134)&gt;255, LEN(B134)-255," ")</f>
        <v xml:space="preserve"> </v>
      </c>
      <c r="H134" s="16"/>
    </row>
    <row r="135" spans="1:8" ht="39.6">
      <c r="A135" s="63" t="str">
        <f>IF(B134="",MAX($A$8:A134)+1,"")</f>
        <v/>
      </c>
      <c r="B135" s="99" t="s">
        <v>250</v>
      </c>
      <c r="C135" s="211" t="s">
        <v>7</v>
      </c>
      <c r="D135" s="212">
        <v>6</v>
      </c>
      <c r="E135" s="71"/>
      <c r="F135" s="71"/>
      <c r="G135" s="84" t="str">
        <f t="shared" ref="G135:G137" si="2">IF(LEN(B135)&gt;255, LEN(B135)-255," ")</f>
        <v xml:space="preserve"> </v>
      </c>
      <c r="H135" s="16"/>
    </row>
    <row r="136" spans="1:8">
      <c r="A136" s="63" t="str">
        <f>IF(B134="",MAX($A$8:A134)+1,"")</f>
        <v/>
      </c>
      <c r="B136" s="99" t="s">
        <v>454</v>
      </c>
      <c r="C136" s="211" t="s">
        <v>7</v>
      </c>
      <c r="D136" s="212">
        <v>3</v>
      </c>
      <c r="E136" s="71"/>
      <c r="F136" s="71"/>
      <c r="G136" s="84" t="str">
        <f t="shared" ref="G136" si="3">IF(LEN(B136)&gt;255, LEN(B136)-255," ")</f>
        <v xml:space="preserve"> </v>
      </c>
      <c r="H136" s="16"/>
    </row>
    <row r="137" spans="1:8">
      <c r="A137" s="63" t="str">
        <f>IF(B135="",MAX($A$8:A135)+1,"")</f>
        <v/>
      </c>
      <c r="B137" s="99" t="s">
        <v>253</v>
      </c>
      <c r="C137" s="211" t="s">
        <v>7</v>
      </c>
      <c r="D137" s="212">
        <v>6</v>
      </c>
      <c r="E137" s="71"/>
      <c r="F137" s="71"/>
      <c r="G137" s="84" t="str">
        <f t="shared" si="2"/>
        <v xml:space="preserve"> </v>
      </c>
      <c r="H137" s="16"/>
    </row>
    <row r="138" spans="1:8">
      <c r="A138" s="63" t="str">
        <f>IF(B137="",MAX($A$8:A137)+1,"")</f>
        <v/>
      </c>
      <c r="B138" s="99" t="s">
        <v>251</v>
      </c>
      <c r="C138" s="211" t="s">
        <v>7</v>
      </c>
      <c r="D138" s="212">
        <v>3</v>
      </c>
      <c r="E138" s="71"/>
      <c r="F138" s="71"/>
      <c r="G138" s="84" t="str">
        <f t="shared" ref="G138" si="4">IF(LEN(B138)&gt;255, LEN(B138)-255," ")</f>
        <v xml:space="preserve"> </v>
      </c>
      <c r="H138" s="16"/>
    </row>
    <row r="139" spans="1:8">
      <c r="A139" s="63" t="str">
        <f>IF(B138="",MAX($A$8:A138)+1,"")</f>
        <v/>
      </c>
      <c r="B139" s="99" t="s">
        <v>252</v>
      </c>
      <c r="C139" s="211" t="s">
        <v>7</v>
      </c>
      <c r="D139" s="212">
        <v>6</v>
      </c>
      <c r="E139" s="71"/>
      <c r="F139" s="71"/>
      <c r="G139" s="84" t="str">
        <f t="shared" ref="G139" si="5">IF(LEN(B139)&gt;255, LEN(B139)-255," ")</f>
        <v xml:space="preserve"> </v>
      </c>
      <c r="H139" s="16"/>
    </row>
    <row r="140" spans="1:8">
      <c r="A140" s="63" t="str">
        <f>IF(B139="",MAX($A$8:A139)+1,"")</f>
        <v/>
      </c>
      <c r="B140" s="99" t="s">
        <v>240</v>
      </c>
      <c r="C140" s="211" t="s">
        <v>7</v>
      </c>
      <c r="D140" s="212">
        <v>3</v>
      </c>
      <c r="E140" s="71"/>
      <c r="F140" s="71"/>
      <c r="G140" s="84" t="str">
        <f t="shared" si="0"/>
        <v xml:space="preserve"> </v>
      </c>
      <c r="H140" s="16"/>
    </row>
    <row r="141" spans="1:8">
      <c r="A141" s="63" t="str">
        <f>IF(B140="",MAX($A$8:A140)+1,"")</f>
        <v/>
      </c>
      <c r="B141" s="99" t="s">
        <v>226</v>
      </c>
      <c r="C141" s="211" t="s">
        <v>7</v>
      </c>
      <c r="D141" s="212">
        <v>1</v>
      </c>
      <c r="E141" s="71"/>
      <c r="F141" s="71"/>
      <c r="G141" s="84" t="str">
        <f t="shared" ref="G141:G143" si="6">IF(LEN(B141)&gt;255, LEN(B141)-255," ")</f>
        <v xml:space="preserve"> </v>
      </c>
      <c r="H141" s="16"/>
    </row>
    <row r="142" spans="1:8">
      <c r="A142" s="63"/>
      <c r="B142" s="99" t="s">
        <v>423</v>
      </c>
      <c r="C142" s="211" t="s">
        <v>7</v>
      </c>
      <c r="D142" s="212">
        <v>1</v>
      </c>
      <c r="E142" s="71"/>
      <c r="F142" s="71"/>
      <c r="G142" s="84" t="str">
        <f t="shared" si="6"/>
        <v xml:space="preserve"> </v>
      </c>
      <c r="H142" s="16"/>
    </row>
    <row r="143" spans="1:8" ht="26.4">
      <c r="A143" s="63"/>
      <c r="B143" s="99" t="s">
        <v>424</v>
      </c>
      <c r="C143" s="211" t="s">
        <v>7</v>
      </c>
      <c r="D143" s="212">
        <v>4</v>
      </c>
      <c r="E143" s="71"/>
      <c r="F143" s="71"/>
      <c r="G143" s="84" t="str">
        <f t="shared" si="6"/>
        <v xml:space="preserve"> </v>
      </c>
      <c r="H143" s="16"/>
    </row>
    <row r="144" spans="1:8">
      <c r="A144" s="63" t="str">
        <f>IF(B141="",MAX($A$8:A141)+1,"")</f>
        <v/>
      </c>
      <c r="B144" s="99" t="s">
        <v>123</v>
      </c>
      <c r="C144" s="211" t="s">
        <v>7</v>
      </c>
      <c r="D144" s="212">
        <v>1</v>
      </c>
      <c r="E144" s="71"/>
      <c r="F144" s="71"/>
      <c r="G144" s="84" t="str">
        <f t="shared" si="0"/>
        <v xml:space="preserve"> </v>
      </c>
      <c r="H144" s="16"/>
    </row>
    <row r="145" spans="1:8">
      <c r="A145" s="63" t="str">
        <f>IF(B144="",MAX($A$8:A144)+1,"")</f>
        <v/>
      </c>
      <c r="B145" s="99" t="s">
        <v>124</v>
      </c>
      <c r="C145" s="211" t="s">
        <v>7</v>
      </c>
      <c r="D145" s="212">
        <v>1</v>
      </c>
      <c r="E145" s="71"/>
      <c r="F145" s="71"/>
      <c r="G145" s="84" t="str">
        <f t="shared" si="0"/>
        <v xml:space="preserve"> </v>
      </c>
      <c r="H145" s="16"/>
    </row>
    <row r="146" spans="1:8">
      <c r="A146" s="63" t="str">
        <f>IF(B145="",MAX($A$8:A145)+1,"")</f>
        <v/>
      </c>
      <c r="B146" s="99" t="s">
        <v>125</v>
      </c>
      <c r="C146" s="211" t="s">
        <v>7</v>
      </c>
      <c r="D146" s="212">
        <v>1</v>
      </c>
      <c r="E146" s="71"/>
      <c r="F146" s="71"/>
      <c r="G146" s="84" t="str">
        <f t="shared" si="0"/>
        <v xml:space="preserve"> </v>
      </c>
      <c r="H146" s="16"/>
    </row>
    <row r="147" spans="1:8">
      <c r="A147" s="63" t="str">
        <f>IF(B146="",MAX($A$8:A146)+1,"")</f>
        <v/>
      </c>
      <c r="B147" s="99" t="s">
        <v>119</v>
      </c>
      <c r="C147" s="211" t="s">
        <v>7</v>
      </c>
      <c r="D147" s="212">
        <v>1</v>
      </c>
      <c r="E147" s="71"/>
      <c r="F147" s="71"/>
      <c r="G147" s="84" t="str">
        <f t="shared" si="0"/>
        <v xml:space="preserve"> </v>
      </c>
      <c r="H147" s="16"/>
    </row>
    <row r="148" spans="1:8" ht="52.8">
      <c r="A148" s="63" t="str">
        <f>IF(B147="",MAX($A$8:A147)+1,"")</f>
        <v/>
      </c>
      <c r="B148" s="99" t="s">
        <v>128</v>
      </c>
      <c r="C148" s="211" t="s">
        <v>8</v>
      </c>
      <c r="D148" s="212">
        <v>1</v>
      </c>
      <c r="E148" s="71"/>
      <c r="F148" s="71"/>
      <c r="G148" s="84" t="str">
        <f t="shared" si="0"/>
        <v xml:space="preserve"> </v>
      </c>
      <c r="H148" s="16"/>
    </row>
    <row r="149" spans="1:8">
      <c r="A149" s="63" t="str">
        <f>IF(B148="",MAX($A$8:A148)+1,"")</f>
        <v/>
      </c>
      <c r="B149" s="99" t="s">
        <v>215</v>
      </c>
      <c r="C149" s="152" t="s">
        <v>8</v>
      </c>
      <c r="D149" s="98">
        <v>1</v>
      </c>
      <c r="E149" s="72"/>
      <c r="F149" s="71">
        <f>E149*D149</f>
        <v>0</v>
      </c>
      <c r="G149" s="71"/>
      <c r="H149" s="16"/>
    </row>
    <row r="150" spans="1:8">
      <c r="A150" s="63" t="str">
        <f>IF(B149="",MAX($A$8:A149)+1,"")</f>
        <v/>
      </c>
      <c r="B150" s="100"/>
      <c r="C150" s="152"/>
      <c r="D150" s="98"/>
      <c r="E150" s="71"/>
      <c r="F150" s="71"/>
      <c r="G150" s="71"/>
    </row>
    <row r="151" spans="1:8">
      <c r="A151" s="63">
        <f>IF(B150="",MAX($A$8:A150)+1,"")</f>
        <v>21</v>
      </c>
      <c r="B151" s="99" t="s">
        <v>217</v>
      </c>
      <c r="C151" s="152"/>
      <c r="D151" s="98"/>
      <c r="E151" s="71"/>
      <c r="F151" s="71"/>
      <c r="G151" s="71"/>
    </row>
    <row r="152" spans="1:8" ht="26.4">
      <c r="A152" s="63"/>
      <c r="B152" s="99" t="s">
        <v>210</v>
      </c>
      <c r="C152" s="211"/>
      <c r="D152" s="212"/>
      <c r="E152" s="71"/>
      <c r="F152" s="71"/>
      <c r="G152" s="84" t="str">
        <f t="shared" ref="G152" si="7">IF(LEN(B152)&gt;255, LEN(B152)-255," ")</f>
        <v xml:space="preserve"> </v>
      </c>
      <c r="H152" s="16"/>
    </row>
    <row r="153" spans="1:8" ht="26.4">
      <c r="A153" s="63"/>
      <c r="B153" s="99" t="s">
        <v>216</v>
      </c>
      <c r="C153" s="211"/>
      <c r="D153" s="212"/>
      <c r="E153" s="71"/>
      <c r="F153" s="71"/>
      <c r="G153" s="84"/>
      <c r="H153" s="16"/>
    </row>
    <row r="154" spans="1:8">
      <c r="A154" s="63"/>
      <c r="B154" s="99" t="s">
        <v>211</v>
      </c>
      <c r="C154" s="211" t="s">
        <v>7</v>
      </c>
      <c r="D154" s="212">
        <v>1</v>
      </c>
      <c r="E154" s="71"/>
      <c r="F154" s="71"/>
      <c r="G154" s="84" t="str">
        <f t="shared" ref="G154:G166" si="8">IF(LEN(B154)&gt;255, LEN(B154)-255," ")</f>
        <v xml:space="preserve"> </v>
      </c>
      <c r="H154" s="16"/>
    </row>
    <row r="155" spans="1:8">
      <c r="A155" s="63"/>
      <c r="B155" s="99" t="s">
        <v>127</v>
      </c>
      <c r="C155" s="211" t="s">
        <v>7</v>
      </c>
      <c r="D155" s="212">
        <v>1</v>
      </c>
      <c r="E155" s="71"/>
      <c r="F155" s="71"/>
      <c r="G155" s="84" t="str">
        <f t="shared" si="8"/>
        <v xml:space="preserve"> </v>
      </c>
      <c r="H155" s="16"/>
    </row>
    <row r="156" spans="1:8">
      <c r="A156" s="63"/>
      <c r="B156" s="99" t="s">
        <v>212</v>
      </c>
      <c r="C156" s="211" t="s">
        <v>7</v>
      </c>
      <c r="D156" s="212">
        <v>1</v>
      </c>
      <c r="E156" s="71"/>
      <c r="F156" s="71"/>
      <c r="G156" s="84" t="str">
        <f t="shared" si="8"/>
        <v xml:space="preserve"> </v>
      </c>
      <c r="H156" s="16"/>
    </row>
    <row r="157" spans="1:8">
      <c r="A157" s="63"/>
      <c r="B157" s="99" t="s">
        <v>126</v>
      </c>
      <c r="C157" s="211" t="s">
        <v>7</v>
      </c>
      <c r="D157" s="212">
        <v>9</v>
      </c>
      <c r="E157" s="71"/>
      <c r="F157" s="71"/>
      <c r="G157" s="84" t="str">
        <f t="shared" si="8"/>
        <v xml:space="preserve"> </v>
      </c>
      <c r="H157" s="16"/>
    </row>
    <row r="158" spans="1:8">
      <c r="A158" s="63"/>
      <c r="B158" s="99" t="s">
        <v>213</v>
      </c>
      <c r="C158" s="211" t="s">
        <v>7</v>
      </c>
      <c r="D158" s="212">
        <v>2</v>
      </c>
      <c r="E158" s="71"/>
      <c r="F158" s="71"/>
      <c r="G158" s="84" t="str">
        <f t="shared" ref="G158:G159" si="9">IF(LEN(B158)&gt;255, LEN(B158)-255," ")</f>
        <v xml:space="preserve"> </v>
      </c>
      <c r="H158" s="16"/>
    </row>
    <row r="159" spans="1:8">
      <c r="A159" s="63"/>
      <c r="B159" s="99" t="s">
        <v>214</v>
      </c>
      <c r="C159" s="211" t="s">
        <v>7</v>
      </c>
      <c r="D159" s="212">
        <v>11</v>
      </c>
      <c r="E159" s="71"/>
      <c r="F159" s="71"/>
      <c r="G159" s="84" t="str">
        <f t="shared" si="9"/>
        <v xml:space="preserve"> </v>
      </c>
      <c r="H159" s="16"/>
    </row>
    <row r="160" spans="1:8">
      <c r="A160" s="63"/>
      <c r="B160" s="99" t="s">
        <v>120</v>
      </c>
      <c r="C160" s="211" t="s">
        <v>7</v>
      </c>
      <c r="D160" s="212">
        <v>4</v>
      </c>
      <c r="E160" s="71"/>
      <c r="F160" s="71"/>
      <c r="G160" s="84" t="str">
        <f t="shared" si="8"/>
        <v xml:space="preserve"> </v>
      </c>
      <c r="H160" s="16"/>
    </row>
    <row r="161" spans="1:8">
      <c r="A161" s="63"/>
      <c r="B161" s="99" t="s">
        <v>121</v>
      </c>
      <c r="C161" s="211" t="s">
        <v>7</v>
      </c>
      <c r="D161" s="212">
        <v>1</v>
      </c>
      <c r="E161" s="71"/>
      <c r="F161" s="71"/>
      <c r="G161" s="84" t="str">
        <f t="shared" si="8"/>
        <v xml:space="preserve"> </v>
      </c>
      <c r="H161" s="16"/>
    </row>
    <row r="162" spans="1:8">
      <c r="A162" s="63"/>
      <c r="B162" s="99" t="s">
        <v>122</v>
      </c>
      <c r="C162" s="211" t="s">
        <v>7</v>
      </c>
      <c r="D162" s="212">
        <v>2</v>
      </c>
      <c r="E162" s="71"/>
      <c r="F162" s="71"/>
      <c r="G162" s="84" t="str">
        <f t="shared" si="8"/>
        <v xml:space="preserve"> </v>
      </c>
      <c r="H162" s="16"/>
    </row>
    <row r="163" spans="1:8">
      <c r="A163" s="63"/>
      <c r="B163" s="99" t="s">
        <v>123</v>
      </c>
      <c r="C163" s="211" t="s">
        <v>7</v>
      </c>
      <c r="D163" s="212">
        <v>1</v>
      </c>
      <c r="E163" s="71"/>
      <c r="F163" s="71"/>
      <c r="G163" s="84" t="str">
        <f t="shared" si="8"/>
        <v xml:space="preserve"> </v>
      </c>
      <c r="H163" s="16"/>
    </row>
    <row r="164" spans="1:8">
      <c r="A164" s="63"/>
      <c r="B164" s="99" t="s">
        <v>125</v>
      </c>
      <c r="C164" s="211" t="s">
        <v>7</v>
      </c>
      <c r="D164" s="212">
        <v>1</v>
      </c>
      <c r="E164" s="71"/>
      <c r="F164" s="71"/>
      <c r="G164" s="84" t="str">
        <f t="shared" si="8"/>
        <v xml:space="preserve"> </v>
      </c>
      <c r="H164" s="16"/>
    </row>
    <row r="165" spans="1:8">
      <c r="A165" s="63"/>
      <c r="B165" s="99" t="s">
        <v>119</v>
      </c>
      <c r="C165" s="211" t="s">
        <v>7</v>
      </c>
      <c r="D165" s="212">
        <v>1</v>
      </c>
      <c r="E165" s="71"/>
      <c r="F165" s="71"/>
      <c r="G165" s="84" t="str">
        <f t="shared" si="8"/>
        <v xml:space="preserve"> </v>
      </c>
      <c r="H165" s="16"/>
    </row>
    <row r="166" spans="1:8" ht="52.8">
      <c r="A166" s="63"/>
      <c r="B166" s="99" t="s">
        <v>128</v>
      </c>
      <c r="C166" s="211" t="s">
        <v>8</v>
      </c>
      <c r="D166" s="212">
        <v>1</v>
      </c>
      <c r="E166" s="71"/>
      <c r="F166" s="71"/>
      <c r="G166" s="84" t="str">
        <f t="shared" si="8"/>
        <v xml:space="preserve"> </v>
      </c>
      <c r="H166" s="16"/>
    </row>
    <row r="167" spans="1:8">
      <c r="A167" s="63"/>
      <c r="B167" s="99" t="s">
        <v>215</v>
      </c>
      <c r="C167" s="152" t="s">
        <v>8</v>
      </c>
      <c r="D167" s="98">
        <v>1</v>
      </c>
      <c r="E167" s="72"/>
      <c r="F167" s="71"/>
      <c r="G167" s="71">
        <f>D167*E167</f>
        <v>0</v>
      </c>
      <c r="H167" s="16"/>
    </row>
    <row r="168" spans="1:8">
      <c r="A168" s="63"/>
      <c r="B168" s="100"/>
      <c r="C168" s="152"/>
      <c r="D168" s="98"/>
      <c r="E168" s="71"/>
      <c r="F168" s="71"/>
      <c r="G168" s="71"/>
    </row>
    <row r="169" spans="1:8">
      <c r="A169" s="63">
        <f>IF(B168="",MAX($A$8:A168)+1,"")</f>
        <v>22</v>
      </c>
      <c r="B169" s="99" t="s">
        <v>218</v>
      </c>
      <c r="C169" s="152"/>
      <c r="D169" s="98"/>
      <c r="E169" s="71"/>
      <c r="F169" s="71"/>
      <c r="G169" s="71"/>
    </row>
    <row r="170" spans="1:8" ht="26.4">
      <c r="A170" s="63"/>
      <c r="B170" s="99" t="s">
        <v>219</v>
      </c>
      <c r="C170" s="211"/>
      <c r="D170" s="212"/>
      <c r="E170" s="71"/>
      <c r="F170" s="71"/>
      <c r="G170" s="84" t="str">
        <f t="shared" ref="G170" si="10">IF(LEN(B170)&gt;255, LEN(B170)-255," ")</f>
        <v xml:space="preserve"> </v>
      </c>
      <c r="H170" s="16"/>
    </row>
    <row r="171" spans="1:8" ht="26.4">
      <c r="A171" s="63"/>
      <c r="B171" s="99" t="s">
        <v>216</v>
      </c>
      <c r="C171" s="211"/>
      <c r="D171" s="212"/>
      <c r="E171" s="71"/>
      <c r="F171" s="71"/>
      <c r="G171" s="84"/>
      <c r="H171" s="16"/>
    </row>
    <row r="172" spans="1:8">
      <c r="A172" s="63"/>
      <c r="B172" s="99" t="s">
        <v>211</v>
      </c>
      <c r="C172" s="211" t="s">
        <v>7</v>
      </c>
      <c r="D172" s="212">
        <v>1</v>
      </c>
      <c r="E172" s="71"/>
      <c r="F172" s="71"/>
      <c r="G172" s="84" t="str">
        <f t="shared" ref="G172:G184" si="11">IF(LEN(B172)&gt;255, LEN(B172)-255," ")</f>
        <v xml:space="preserve"> </v>
      </c>
      <c r="H172" s="16"/>
    </row>
    <row r="173" spans="1:8">
      <c r="A173" s="63"/>
      <c r="B173" s="99" t="s">
        <v>127</v>
      </c>
      <c r="C173" s="211" t="s">
        <v>7</v>
      </c>
      <c r="D173" s="212">
        <v>1</v>
      </c>
      <c r="E173" s="71"/>
      <c r="F173" s="71"/>
      <c r="G173" s="84" t="str">
        <f t="shared" si="11"/>
        <v xml:space="preserve"> </v>
      </c>
      <c r="H173" s="16"/>
    </row>
    <row r="174" spans="1:8">
      <c r="A174" s="63"/>
      <c r="B174" s="99" t="s">
        <v>212</v>
      </c>
      <c r="C174" s="211" t="s">
        <v>7</v>
      </c>
      <c r="D174" s="212">
        <v>1</v>
      </c>
      <c r="E174" s="71"/>
      <c r="F174" s="71"/>
      <c r="G174" s="84" t="str">
        <f t="shared" si="11"/>
        <v xml:space="preserve"> </v>
      </c>
      <c r="H174" s="16"/>
    </row>
    <row r="175" spans="1:8">
      <c r="A175" s="63"/>
      <c r="B175" s="99" t="s">
        <v>126</v>
      </c>
      <c r="C175" s="211" t="s">
        <v>7</v>
      </c>
      <c r="D175" s="212">
        <v>9</v>
      </c>
      <c r="E175" s="71"/>
      <c r="F175" s="71"/>
      <c r="G175" s="84" t="str">
        <f t="shared" si="11"/>
        <v xml:space="preserve"> </v>
      </c>
      <c r="H175" s="16"/>
    </row>
    <row r="176" spans="1:8">
      <c r="A176" s="63"/>
      <c r="B176" s="99" t="s">
        <v>213</v>
      </c>
      <c r="C176" s="211" t="s">
        <v>7</v>
      </c>
      <c r="D176" s="212">
        <v>2</v>
      </c>
      <c r="E176" s="71"/>
      <c r="F176" s="71"/>
      <c r="G176" s="84" t="str">
        <f t="shared" si="11"/>
        <v xml:space="preserve"> </v>
      </c>
      <c r="H176" s="16"/>
    </row>
    <row r="177" spans="1:8">
      <c r="A177" s="63"/>
      <c r="B177" s="99" t="s">
        <v>214</v>
      </c>
      <c r="C177" s="211" t="s">
        <v>7</v>
      </c>
      <c r="D177" s="212">
        <v>11</v>
      </c>
      <c r="E177" s="71"/>
      <c r="F177" s="71"/>
      <c r="G177" s="84" t="str">
        <f t="shared" si="11"/>
        <v xml:space="preserve"> </v>
      </c>
      <c r="H177" s="16"/>
    </row>
    <row r="178" spans="1:8">
      <c r="A178" s="63"/>
      <c r="B178" s="99" t="s">
        <v>120</v>
      </c>
      <c r="C178" s="211" t="s">
        <v>7</v>
      </c>
      <c r="D178" s="212">
        <v>4</v>
      </c>
      <c r="E178" s="71"/>
      <c r="F178" s="71"/>
      <c r="G178" s="84" t="str">
        <f t="shared" si="11"/>
        <v xml:space="preserve"> </v>
      </c>
      <c r="H178" s="16"/>
    </row>
    <row r="179" spans="1:8">
      <c r="A179" s="63"/>
      <c r="B179" s="99" t="s">
        <v>121</v>
      </c>
      <c r="C179" s="211" t="s">
        <v>7</v>
      </c>
      <c r="D179" s="212">
        <v>1</v>
      </c>
      <c r="E179" s="71"/>
      <c r="F179" s="71"/>
      <c r="G179" s="84" t="str">
        <f t="shared" si="11"/>
        <v xml:space="preserve"> </v>
      </c>
      <c r="H179" s="16"/>
    </row>
    <row r="180" spans="1:8">
      <c r="A180" s="63"/>
      <c r="B180" s="99" t="s">
        <v>122</v>
      </c>
      <c r="C180" s="211" t="s">
        <v>7</v>
      </c>
      <c r="D180" s="212">
        <v>2</v>
      </c>
      <c r="E180" s="71"/>
      <c r="F180" s="71"/>
      <c r="G180" s="84" t="str">
        <f t="shared" si="11"/>
        <v xml:space="preserve"> </v>
      </c>
      <c r="H180" s="16"/>
    </row>
    <row r="181" spans="1:8">
      <c r="A181" s="63"/>
      <c r="B181" s="99" t="s">
        <v>123</v>
      </c>
      <c r="C181" s="211" t="s">
        <v>7</v>
      </c>
      <c r="D181" s="212">
        <v>1</v>
      </c>
      <c r="E181" s="71"/>
      <c r="F181" s="71"/>
      <c r="G181" s="84" t="str">
        <f t="shared" si="11"/>
        <v xml:space="preserve"> </v>
      </c>
      <c r="H181" s="16"/>
    </row>
    <row r="182" spans="1:8">
      <c r="A182" s="63"/>
      <c r="B182" s="99" t="s">
        <v>125</v>
      </c>
      <c r="C182" s="211" t="s">
        <v>7</v>
      </c>
      <c r="D182" s="212">
        <v>1</v>
      </c>
      <c r="E182" s="71"/>
      <c r="F182" s="71"/>
      <c r="G182" s="84" t="str">
        <f t="shared" si="11"/>
        <v xml:space="preserve"> </v>
      </c>
      <c r="H182" s="16"/>
    </row>
    <row r="183" spans="1:8">
      <c r="A183" s="63"/>
      <c r="B183" s="99" t="s">
        <v>119</v>
      </c>
      <c r="C183" s="211" t="s">
        <v>7</v>
      </c>
      <c r="D183" s="212">
        <v>1</v>
      </c>
      <c r="E183" s="71"/>
      <c r="F183" s="71"/>
      <c r="G183" s="84" t="str">
        <f t="shared" si="11"/>
        <v xml:space="preserve"> </v>
      </c>
      <c r="H183" s="16"/>
    </row>
    <row r="184" spans="1:8" ht="52.8">
      <c r="A184" s="63"/>
      <c r="B184" s="99" t="s">
        <v>128</v>
      </c>
      <c r="C184" s="211" t="s">
        <v>8</v>
      </c>
      <c r="D184" s="212">
        <v>1</v>
      </c>
      <c r="E184" s="71"/>
      <c r="F184" s="71"/>
      <c r="G184" s="84" t="str">
        <f t="shared" si="11"/>
        <v xml:space="preserve"> </v>
      </c>
      <c r="H184" s="16"/>
    </row>
    <row r="185" spans="1:8">
      <c r="A185" s="63"/>
      <c r="B185" s="99" t="s">
        <v>215</v>
      </c>
      <c r="C185" s="152" t="s">
        <v>8</v>
      </c>
      <c r="D185" s="98">
        <v>1</v>
      </c>
      <c r="E185" s="72"/>
      <c r="F185" s="71"/>
      <c r="G185" s="71">
        <f>D185*E185</f>
        <v>0</v>
      </c>
      <c r="H185" s="16"/>
    </row>
    <row r="186" spans="1:8">
      <c r="A186" s="63"/>
      <c r="B186" s="100"/>
      <c r="C186" s="152"/>
      <c r="D186" s="98"/>
      <c r="E186" s="71"/>
      <c r="F186" s="71"/>
      <c r="G186" s="71"/>
    </row>
    <row r="187" spans="1:8">
      <c r="A187" s="63">
        <f>IF(B186="",MAX($A$8:A186)+1,"")</f>
        <v>23</v>
      </c>
      <c r="B187" s="99" t="s">
        <v>220</v>
      </c>
      <c r="C187" s="152"/>
      <c r="D187" s="98"/>
      <c r="E187" s="71"/>
      <c r="F187" s="71"/>
      <c r="G187" s="71"/>
    </row>
    <row r="188" spans="1:8" ht="26.4">
      <c r="A188" s="63" t="str">
        <f>IF(B187="",MAX($A$8:A187)+1,"")</f>
        <v/>
      </c>
      <c r="B188" s="99" t="s">
        <v>221</v>
      </c>
      <c r="C188" s="211"/>
      <c r="D188" s="212"/>
      <c r="E188" s="71"/>
      <c r="F188" s="71"/>
      <c r="G188" s="84" t="str">
        <f t="shared" ref="G188" si="12">IF(LEN(B188)&gt;255, LEN(B188)-255," ")</f>
        <v xml:space="preserve"> </v>
      </c>
      <c r="H188" s="16"/>
    </row>
    <row r="189" spans="1:8" ht="26.4">
      <c r="A189" s="63" t="str">
        <f>IF(B188="",MAX($A$8:A188)+1,"")</f>
        <v/>
      </c>
      <c r="B189" s="99" t="s">
        <v>216</v>
      </c>
      <c r="C189" s="211"/>
      <c r="D189" s="212"/>
      <c r="E189" s="71"/>
      <c r="F189" s="71"/>
      <c r="G189" s="84"/>
      <c r="H189" s="16"/>
    </row>
    <row r="190" spans="1:8">
      <c r="A190" s="63" t="str">
        <f>IF(B189="",MAX($A$8:A189)+1,"")</f>
        <v/>
      </c>
      <c r="B190" s="99" t="s">
        <v>211</v>
      </c>
      <c r="C190" s="211" t="s">
        <v>7</v>
      </c>
      <c r="D190" s="212">
        <v>1</v>
      </c>
      <c r="E190" s="71"/>
      <c r="F190" s="71"/>
      <c r="G190" s="84" t="str">
        <f t="shared" ref="G190:G203" si="13">IF(LEN(B190)&gt;255, LEN(B190)-255," ")</f>
        <v xml:space="preserve"> </v>
      </c>
      <c r="H190" s="16"/>
    </row>
    <row r="191" spans="1:8">
      <c r="A191" s="63" t="str">
        <f>IF(B190="",MAX($A$8:A190)+1,"")</f>
        <v/>
      </c>
      <c r="B191" s="99" t="s">
        <v>127</v>
      </c>
      <c r="C191" s="211" t="s">
        <v>7</v>
      </c>
      <c r="D191" s="212">
        <v>1</v>
      </c>
      <c r="E191" s="71"/>
      <c r="F191" s="71"/>
      <c r="G191" s="84" t="str">
        <f t="shared" si="13"/>
        <v xml:space="preserve"> </v>
      </c>
      <c r="H191" s="16"/>
    </row>
    <row r="192" spans="1:8">
      <c r="A192" s="63" t="str">
        <f>IF(B191="",MAX($A$8:A191)+1,"")</f>
        <v/>
      </c>
      <c r="B192" s="99" t="s">
        <v>212</v>
      </c>
      <c r="C192" s="211" t="s">
        <v>7</v>
      </c>
      <c r="D192" s="212">
        <v>1</v>
      </c>
      <c r="E192" s="71"/>
      <c r="F192" s="71"/>
      <c r="G192" s="84" t="str">
        <f t="shared" si="13"/>
        <v xml:space="preserve"> </v>
      </c>
      <c r="H192" s="16"/>
    </row>
    <row r="193" spans="1:8">
      <c r="A193" s="63" t="str">
        <f>IF(B192="",MAX($A$8:A192)+1,"")</f>
        <v/>
      </c>
      <c r="B193" s="99" t="s">
        <v>222</v>
      </c>
      <c r="C193" s="211" t="s">
        <v>7</v>
      </c>
      <c r="D193" s="212">
        <v>1</v>
      </c>
      <c r="E193" s="71"/>
      <c r="F193" s="71"/>
      <c r="G193" s="84" t="str">
        <f t="shared" ref="G193" si="14">IF(LEN(B193)&gt;255, LEN(B193)-255," ")</f>
        <v xml:space="preserve"> </v>
      </c>
      <c r="H193" s="16"/>
    </row>
    <row r="194" spans="1:8">
      <c r="A194" s="63" t="str">
        <f>IF(B193="",MAX($A$8:A193)+1,"")</f>
        <v/>
      </c>
      <c r="B194" s="99" t="s">
        <v>126</v>
      </c>
      <c r="C194" s="211" t="s">
        <v>7</v>
      </c>
      <c r="D194" s="212">
        <v>9</v>
      </c>
      <c r="E194" s="71"/>
      <c r="F194" s="71"/>
      <c r="G194" s="84" t="str">
        <f t="shared" si="13"/>
        <v xml:space="preserve"> </v>
      </c>
      <c r="H194" s="16"/>
    </row>
    <row r="195" spans="1:8">
      <c r="A195" s="63" t="str">
        <f>IF(B194="",MAX($A$8:A194)+1,"")</f>
        <v/>
      </c>
      <c r="B195" s="99" t="s">
        <v>213</v>
      </c>
      <c r="C195" s="211" t="s">
        <v>7</v>
      </c>
      <c r="D195" s="212">
        <v>2</v>
      </c>
      <c r="E195" s="71"/>
      <c r="F195" s="71"/>
      <c r="G195" s="84" t="str">
        <f t="shared" si="13"/>
        <v xml:space="preserve"> </v>
      </c>
      <c r="H195" s="16"/>
    </row>
    <row r="196" spans="1:8">
      <c r="A196" s="63" t="str">
        <f>IF(B195="",MAX($A$8:A195)+1,"")</f>
        <v/>
      </c>
      <c r="B196" s="99" t="s">
        <v>214</v>
      </c>
      <c r="C196" s="211" t="s">
        <v>7</v>
      </c>
      <c r="D196" s="212">
        <v>11</v>
      </c>
      <c r="E196" s="71"/>
      <c r="F196" s="71"/>
      <c r="G196" s="84" t="str">
        <f t="shared" si="13"/>
        <v xml:space="preserve"> </v>
      </c>
      <c r="H196" s="16"/>
    </row>
    <row r="197" spans="1:8">
      <c r="A197" s="63" t="str">
        <f>IF(B196="",MAX($A$8:A196)+1,"")</f>
        <v/>
      </c>
      <c r="B197" s="99" t="s">
        <v>120</v>
      </c>
      <c r="C197" s="211" t="s">
        <v>7</v>
      </c>
      <c r="D197" s="212">
        <v>4</v>
      </c>
      <c r="E197" s="71"/>
      <c r="F197" s="71"/>
      <c r="G197" s="84" t="str">
        <f t="shared" si="13"/>
        <v xml:space="preserve"> </v>
      </c>
      <c r="H197" s="16"/>
    </row>
    <row r="198" spans="1:8">
      <c r="A198" s="63" t="str">
        <f>IF(B197="",MAX($A$8:A197)+1,"")</f>
        <v/>
      </c>
      <c r="B198" s="99" t="s">
        <v>121</v>
      </c>
      <c r="C198" s="211" t="s">
        <v>7</v>
      </c>
      <c r="D198" s="212">
        <v>1</v>
      </c>
      <c r="E198" s="71"/>
      <c r="F198" s="71"/>
      <c r="G198" s="84" t="str">
        <f t="shared" si="13"/>
        <v xml:space="preserve"> </v>
      </c>
      <c r="H198" s="16"/>
    </row>
    <row r="199" spans="1:8">
      <c r="A199" s="63" t="str">
        <f>IF(B198="",MAX($A$8:A198)+1,"")</f>
        <v/>
      </c>
      <c r="B199" s="99" t="s">
        <v>122</v>
      </c>
      <c r="C199" s="211" t="s">
        <v>7</v>
      </c>
      <c r="D199" s="212">
        <v>2</v>
      </c>
      <c r="E199" s="71"/>
      <c r="F199" s="71"/>
      <c r="G199" s="84" t="str">
        <f t="shared" si="13"/>
        <v xml:space="preserve"> </v>
      </c>
      <c r="H199" s="16"/>
    </row>
    <row r="200" spans="1:8">
      <c r="A200" s="63" t="str">
        <f>IF(B199="",MAX($A$8:A199)+1,"")</f>
        <v/>
      </c>
      <c r="B200" s="99" t="s">
        <v>123</v>
      </c>
      <c r="C200" s="211" t="s">
        <v>7</v>
      </c>
      <c r="D200" s="212">
        <v>1</v>
      </c>
      <c r="E200" s="71"/>
      <c r="F200" s="71"/>
      <c r="G200" s="84" t="str">
        <f t="shared" si="13"/>
        <v xml:space="preserve"> </v>
      </c>
      <c r="H200" s="16"/>
    </row>
    <row r="201" spans="1:8">
      <c r="A201" s="63" t="str">
        <f>IF(B200="",MAX($A$8:A200)+1,"")</f>
        <v/>
      </c>
      <c r="B201" s="99" t="s">
        <v>125</v>
      </c>
      <c r="C201" s="211" t="s">
        <v>7</v>
      </c>
      <c r="D201" s="212">
        <v>1</v>
      </c>
      <c r="E201" s="71"/>
      <c r="F201" s="71"/>
      <c r="G201" s="84" t="str">
        <f t="shared" si="13"/>
        <v xml:space="preserve"> </v>
      </c>
      <c r="H201" s="16"/>
    </row>
    <row r="202" spans="1:8">
      <c r="A202" s="63" t="str">
        <f>IF(B201="",MAX($A$8:A201)+1,"")</f>
        <v/>
      </c>
      <c r="B202" s="99" t="s">
        <v>119</v>
      </c>
      <c r="C202" s="211" t="s">
        <v>7</v>
      </c>
      <c r="D202" s="212">
        <v>1</v>
      </c>
      <c r="E202" s="71"/>
      <c r="F202" s="71"/>
      <c r="G202" s="84" t="str">
        <f t="shared" si="13"/>
        <v xml:space="preserve"> </v>
      </c>
      <c r="H202" s="16"/>
    </row>
    <row r="203" spans="1:8" ht="52.8">
      <c r="A203" s="63" t="str">
        <f>IF(B202="",MAX($A$8:A202)+1,"")</f>
        <v/>
      </c>
      <c r="B203" s="99" t="s">
        <v>128</v>
      </c>
      <c r="C203" s="211" t="s">
        <v>8</v>
      </c>
      <c r="D203" s="212">
        <v>1</v>
      </c>
      <c r="E203" s="71"/>
      <c r="F203" s="71"/>
      <c r="G203" s="84" t="str">
        <f t="shared" si="13"/>
        <v xml:space="preserve"> </v>
      </c>
      <c r="H203" s="16"/>
    </row>
    <row r="204" spans="1:8">
      <c r="A204" s="63" t="str">
        <f>IF(B203="",MAX($A$8:A203)+1,"")</f>
        <v/>
      </c>
      <c r="B204" s="99" t="s">
        <v>215</v>
      </c>
      <c r="C204" s="152" t="s">
        <v>8</v>
      </c>
      <c r="D204" s="98">
        <v>1</v>
      </c>
      <c r="E204" s="72"/>
      <c r="F204" s="71"/>
      <c r="G204" s="71">
        <f>D204*E204</f>
        <v>0</v>
      </c>
      <c r="H204" s="16"/>
    </row>
    <row r="205" spans="1:8">
      <c r="A205" s="63" t="str">
        <f>IF(B204="",MAX($A$8:A204)+1,"")</f>
        <v/>
      </c>
      <c r="B205" s="100"/>
      <c r="C205" s="152"/>
      <c r="D205" s="98"/>
      <c r="E205" s="71"/>
      <c r="F205" s="71"/>
      <c r="G205" s="71"/>
    </row>
    <row r="206" spans="1:8">
      <c r="A206" s="63">
        <f>IF(B205="",MAX($A$8:A205)+1,"")</f>
        <v>24</v>
      </c>
      <c r="B206" s="99" t="s">
        <v>228</v>
      </c>
      <c r="C206" s="152"/>
      <c r="D206" s="98"/>
      <c r="E206" s="71"/>
      <c r="F206" s="71"/>
      <c r="G206" s="71"/>
    </row>
    <row r="207" spans="1:8" ht="39.6">
      <c r="A207" s="63" t="str">
        <f>IF(B206="",MAX($A$8:A206)+1,"")</f>
        <v/>
      </c>
      <c r="B207" s="99" t="s">
        <v>280</v>
      </c>
      <c r="C207" s="211" t="s">
        <v>7</v>
      </c>
      <c r="D207" s="212">
        <v>1</v>
      </c>
      <c r="E207" s="71"/>
      <c r="F207" s="71"/>
      <c r="G207" s="84" t="str">
        <f t="shared" ref="G207:G225" si="15">IF(LEN(B207)&gt;255, LEN(B207)-255," ")</f>
        <v xml:space="preserve"> </v>
      </c>
      <c r="H207" s="16"/>
    </row>
    <row r="208" spans="1:8">
      <c r="A208" s="63" t="str">
        <f>IF(B207="",MAX($A$8:A207)+1,"")</f>
        <v/>
      </c>
      <c r="B208" s="99" t="s">
        <v>281</v>
      </c>
      <c r="C208" s="211" t="s">
        <v>7</v>
      </c>
      <c r="D208" s="212">
        <v>1</v>
      </c>
      <c r="E208" s="71"/>
      <c r="F208" s="71"/>
      <c r="G208" s="84" t="str">
        <f t="shared" si="15"/>
        <v xml:space="preserve"> </v>
      </c>
      <c r="H208" s="16"/>
    </row>
    <row r="209" spans="1:13">
      <c r="A209" s="63" t="str">
        <f>IF(B208="",MAX($A$8:A208)+1,"")</f>
        <v/>
      </c>
      <c r="B209" s="99" t="s">
        <v>396</v>
      </c>
      <c r="C209" s="211" t="s">
        <v>7</v>
      </c>
      <c r="D209" s="212">
        <v>4</v>
      </c>
      <c r="E209" s="71"/>
      <c r="F209" s="71"/>
      <c r="G209" s="84" t="str">
        <f t="shared" si="15"/>
        <v xml:space="preserve"> </v>
      </c>
      <c r="H209" s="16"/>
    </row>
    <row r="210" spans="1:13">
      <c r="A210" s="63" t="str">
        <f>IF(B209="",MAX($A$8:A209)+1,"")</f>
        <v/>
      </c>
      <c r="B210" s="99" t="s">
        <v>402</v>
      </c>
      <c r="C210" s="211" t="s">
        <v>7</v>
      </c>
      <c r="D210" s="212">
        <v>4</v>
      </c>
      <c r="E210" s="71"/>
      <c r="F210" s="71"/>
      <c r="G210" s="84" t="str">
        <f t="shared" si="15"/>
        <v xml:space="preserve"> </v>
      </c>
      <c r="H210" s="16"/>
    </row>
    <row r="211" spans="1:13">
      <c r="A211" s="63" t="str">
        <f>IF(B210="",MAX($A$8:A210)+1,"")</f>
        <v/>
      </c>
      <c r="B211" s="99" t="s">
        <v>130</v>
      </c>
      <c r="C211" s="211" t="s">
        <v>7</v>
      </c>
      <c r="D211" s="212">
        <v>3</v>
      </c>
      <c r="E211" s="71"/>
      <c r="F211" s="71"/>
      <c r="G211" s="84" t="str">
        <f t="shared" si="15"/>
        <v xml:space="preserve"> </v>
      </c>
      <c r="H211" s="16"/>
    </row>
    <row r="212" spans="1:13">
      <c r="A212" s="63" t="str">
        <f>IF(B211="",MAX($A$8:A211)+1,"")</f>
        <v/>
      </c>
      <c r="B212" s="99" t="s">
        <v>403</v>
      </c>
      <c r="C212" s="211" t="s">
        <v>7</v>
      </c>
      <c r="D212" s="212">
        <v>13</v>
      </c>
      <c r="E212" s="71"/>
      <c r="F212" s="71"/>
      <c r="G212" s="84" t="str">
        <f t="shared" si="15"/>
        <v xml:space="preserve"> </v>
      </c>
      <c r="H212" s="16"/>
    </row>
    <row r="213" spans="1:13">
      <c r="A213" s="63" t="str">
        <f>IF(B212="",MAX($A$8:A212)+1,"")</f>
        <v/>
      </c>
      <c r="B213" s="99" t="s">
        <v>404</v>
      </c>
      <c r="C213" s="211" t="s">
        <v>7</v>
      </c>
      <c r="D213" s="212">
        <v>6</v>
      </c>
      <c r="E213" s="71"/>
      <c r="F213" s="71"/>
      <c r="G213" s="84" t="str">
        <f t="shared" ref="G213" si="16">IF(LEN(B213)&gt;255, LEN(B213)-255," ")</f>
        <v xml:space="preserve"> </v>
      </c>
      <c r="H213" s="16"/>
    </row>
    <row r="214" spans="1:13">
      <c r="A214" s="63" t="str">
        <f>IF(B213="",MAX($A$8:A213)+1,"")</f>
        <v/>
      </c>
      <c r="B214" s="99" t="s">
        <v>405</v>
      </c>
      <c r="C214" s="211" t="s">
        <v>7</v>
      </c>
      <c r="D214" s="212">
        <v>3</v>
      </c>
      <c r="E214" s="71"/>
      <c r="F214" s="71"/>
      <c r="G214" s="84" t="str">
        <f t="shared" ref="G214" si="17">IF(LEN(B214)&gt;255, LEN(B214)-255," ")</f>
        <v xml:space="preserve"> </v>
      </c>
      <c r="H214" s="16"/>
    </row>
    <row r="215" spans="1:13">
      <c r="A215" s="63" t="str">
        <f>IF(B214="",MAX($A$8:A214)+1,"")</f>
        <v/>
      </c>
      <c r="B215" s="99" t="s">
        <v>393</v>
      </c>
      <c r="C215" s="211" t="s">
        <v>7</v>
      </c>
      <c r="D215" s="212">
        <v>3</v>
      </c>
      <c r="E215" s="71"/>
      <c r="F215" s="71"/>
      <c r="G215" s="84" t="str">
        <f t="shared" ref="G215" si="18">IF(LEN(B215)&gt;255, LEN(B215)-255," ")</f>
        <v xml:space="preserve"> </v>
      </c>
      <c r="H215" s="16"/>
    </row>
    <row r="216" spans="1:13" s="272" customFormat="1" ht="40.200000000000003">
      <c r="A216" s="63" t="str">
        <f>IF(B215="",MAX($A$8:A215)+1,"")</f>
        <v/>
      </c>
      <c r="B216" s="180" t="s">
        <v>392</v>
      </c>
      <c r="C216" s="211" t="s">
        <v>66</v>
      </c>
      <c r="D216" s="212">
        <v>1</v>
      </c>
      <c r="E216" s="71"/>
      <c r="F216" s="71"/>
      <c r="G216" s="84"/>
      <c r="H216" s="268"/>
      <c r="I216" s="269"/>
      <c r="J216" s="270"/>
      <c r="K216" s="271"/>
      <c r="L216" s="271"/>
      <c r="M216" s="271"/>
    </row>
    <row r="217" spans="1:13" s="272" customFormat="1" ht="13.8">
      <c r="A217" s="63"/>
      <c r="B217" s="180" t="s">
        <v>406</v>
      </c>
      <c r="C217" s="211" t="s">
        <v>66</v>
      </c>
      <c r="D217" s="212">
        <v>1</v>
      </c>
      <c r="E217" s="71"/>
      <c r="F217" s="71"/>
      <c r="G217" s="84"/>
      <c r="H217" s="268"/>
      <c r="I217" s="269"/>
      <c r="J217" s="270"/>
      <c r="K217" s="271"/>
      <c r="L217" s="271"/>
      <c r="M217" s="271"/>
    </row>
    <row r="218" spans="1:13">
      <c r="A218" s="63" t="str">
        <f>IF(B216="",MAX($A$8:A216)+1,"")</f>
        <v/>
      </c>
      <c r="B218" s="99" t="s">
        <v>120</v>
      </c>
      <c r="C218" s="211" t="s">
        <v>7</v>
      </c>
      <c r="D218" s="212">
        <v>3</v>
      </c>
      <c r="E218" s="71"/>
      <c r="F218" s="71"/>
      <c r="G218" s="84" t="str">
        <f t="shared" si="15"/>
        <v xml:space="preserve"> </v>
      </c>
      <c r="H218" s="16"/>
    </row>
    <row r="219" spans="1:13">
      <c r="A219" s="63" t="str">
        <f>IF(B218="",MAX($A$8:A218)+1,"")</f>
        <v/>
      </c>
      <c r="B219" s="99" t="s">
        <v>282</v>
      </c>
      <c r="C219" s="211" t="s">
        <v>7</v>
      </c>
      <c r="D219" s="212">
        <v>3</v>
      </c>
      <c r="E219" s="71"/>
      <c r="F219" s="71"/>
      <c r="G219" s="84" t="str">
        <f t="shared" si="15"/>
        <v xml:space="preserve"> </v>
      </c>
      <c r="H219" s="16"/>
    </row>
    <row r="220" spans="1:13">
      <c r="A220" s="63" t="str">
        <f>IF(B219="",MAX($A$8:A219)+1,"")</f>
        <v/>
      </c>
      <c r="B220" s="99" t="s">
        <v>283</v>
      </c>
      <c r="C220" s="211" t="s">
        <v>7</v>
      </c>
      <c r="D220" s="212">
        <v>2</v>
      </c>
      <c r="E220" s="71"/>
      <c r="F220" s="71"/>
      <c r="G220" s="84" t="str">
        <f t="shared" si="15"/>
        <v xml:space="preserve"> </v>
      </c>
      <c r="H220" s="16"/>
    </row>
    <row r="221" spans="1:13">
      <c r="A221" s="63" t="str">
        <f>IF(B220="",MAX($A$8:A220)+1,"")</f>
        <v/>
      </c>
      <c r="B221" s="99" t="s">
        <v>123</v>
      </c>
      <c r="C221" s="211" t="s">
        <v>7</v>
      </c>
      <c r="D221" s="212">
        <v>1</v>
      </c>
      <c r="E221" s="71"/>
      <c r="F221" s="71"/>
      <c r="G221" s="84" t="str">
        <f t="shared" si="15"/>
        <v xml:space="preserve"> </v>
      </c>
      <c r="H221" s="16"/>
    </row>
    <row r="222" spans="1:13">
      <c r="A222" s="63" t="str">
        <f>IF(B221="",MAX($A$8:A221)+1,"")</f>
        <v/>
      </c>
      <c r="B222" s="99" t="s">
        <v>124</v>
      </c>
      <c r="C222" s="211" t="s">
        <v>7</v>
      </c>
      <c r="D222" s="212">
        <v>1</v>
      </c>
      <c r="E222" s="71"/>
      <c r="F222" s="71"/>
      <c r="G222" s="84" t="str">
        <f t="shared" si="15"/>
        <v xml:space="preserve"> </v>
      </c>
      <c r="H222" s="16"/>
    </row>
    <row r="223" spans="1:13">
      <c r="A223" s="63" t="str">
        <f>IF(B222="",MAX($A$8:A222)+1,"")</f>
        <v/>
      </c>
      <c r="B223" s="99" t="s">
        <v>125</v>
      </c>
      <c r="C223" s="211" t="s">
        <v>7</v>
      </c>
      <c r="D223" s="212">
        <v>1</v>
      </c>
      <c r="E223" s="71"/>
      <c r="F223" s="71"/>
      <c r="G223" s="84" t="str">
        <f t="shared" si="15"/>
        <v xml:space="preserve"> </v>
      </c>
      <c r="H223" s="16"/>
    </row>
    <row r="224" spans="1:13">
      <c r="A224" s="63" t="str">
        <f>IF(B223="",MAX($A$8:A223)+1,"")</f>
        <v/>
      </c>
      <c r="B224" s="99" t="s">
        <v>119</v>
      </c>
      <c r="C224" s="211" t="s">
        <v>7</v>
      </c>
      <c r="D224" s="212">
        <v>1</v>
      </c>
      <c r="E224" s="71"/>
      <c r="F224" s="71"/>
      <c r="G224" s="84" t="str">
        <f t="shared" si="15"/>
        <v xml:space="preserve"> </v>
      </c>
      <c r="H224" s="16"/>
    </row>
    <row r="225" spans="1:8" ht="52.8">
      <c r="A225" s="63" t="str">
        <f>IF(B224="",MAX($A$8:A224)+1,"")</f>
        <v/>
      </c>
      <c r="B225" s="99" t="s">
        <v>128</v>
      </c>
      <c r="C225" s="211" t="s">
        <v>8</v>
      </c>
      <c r="D225" s="212">
        <v>1</v>
      </c>
      <c r="E225" s="71"/>
      <c r="F225" s="71"/>
      <c r="G225" s="84" t="str">
        <f t="shared" si="15"/>
        <v xml:space="preserve"> </v>
      </c>
      <c r="H225" s="16"/>
    </row>
    <row r="226" spans="1:8">
      <c r="A226" s="63" t="str">
        <f>IF(B225="",MAX($A$8:A225)+1,"")</f>
        <v/>
      </c>
      <c r="B226" s="99" t="s">
        <v>215</v>
      </c>
      <c r="C226" s="152" t="s">
        <v>8</v>
      </c>
      <c r="D226" s="98">
        <v>1</v>
      </c>
      <c r="E226" s="72"/>
      <c r="F226" s="71">
        <f>D226*E226</f>
        <v>0</v>
      </c>
      <c r="G226" s="71"/>
      <c r="H226" s="16"/>
    </row>
    <row r="227" spans="1:8">
      <c r="A227" s="63" t="str">
        <f>IF(B226="",MAX($A$8:A226)+1,"")</f>
        <v/>
      </c>
      <c r="B227" s="100"/>
      <c r="C227" s="152"/>
      <c r="D227" s="98"/>
      <c r="E227" s="71"/>
      <c r="F227" s="71"/>
      <c r="G227" s="71"/>
    </row>
    <row r="228" spans="1:8" ht="52.8">
      <c r="A228" s="63">
        <f>IF(B227="",MAX($A$8:A227)+1,"")</f>
        <v>25</v>
      </c>
      <c r="B228" s="99" t="s">
        <v>428</v>
      </c>
      <c r="C228" s="152"/>
      <c r="D228" s="98"/>
      <c r="E228" s="71"/>
      <c r="F228" s="71"/>
      <c r="G228" s="71"/>
    </row>
    <row r="229" spans="1:8">
      <c r="A229" s="63" t="str">
        <f>IF(B228="",MAX($A$8:A228)+1,"")</f>
        <v/>
      </c>
      <c r="B229" s="99" t="s">
        <v>49</v>
      </c>
      <c r="C229" s="152" t="s">
        <v>8</v>
      </c>
      <c r="D229" s="98">
        <v>1</v>
      </c>
      <c r="E229" s="72"/>
      <c r="F229" s="71">
        <f>E229*D229</f>
        <v>0</v>
      </c>
      <c r="G229" s="71"/>
    </row>
    <row r="230" spans="1:8">
      <c r="A230" s="63" t="str">
        <f>IF(B229="",MAX($A$8:A229)+1,"")</f>
        <v/>
      </c>
      <c r="B230" s="100"/>
      <c r="C230" s="152"/>
      <c r="D230" s="98"/>
      <c r="E230" s="71"/>
      <c r="F230" s="71"/>
      <c r="G230" s="71"/>
    </row>
    <row r="231" spans="1:8" ht="52.8">
      <c r="A231" s="63">
        <f>IF(B230="",MAX($A$8:A230)+1,"")</f>
        <v>26</v>
      </c>
      <c r="B231" s="99" t="s">
        <v>183</v>
      </c>
      <c r="C231" s="152"/>
      <c r="D231" s="98"/>
      <c r="E231" s="71"/>
      <c r="F231" s="71"/>
      <c r="G231" s="71"/>
    </row>
    <row r="232" spans="1:8">
      <c r="A232" s="63" t="str">
        <f>IF(B231="",MAX($A$8:A231)+1,"")</f>
        <v/>
      </c>
      <c r="B232" s="99" t="s">
        <v>182</v>
      </c>
      <c r="C232" s="152" t="s">
        <v>7</v>
      </c>
      <c r="D232" s="98">
        <v>1</v>
      </c>
      <c r="E232" s="72"/>
      <c r="F232" s="71">
        <f>E232*D232</f>
        <v>0</v>
      </c>
      <c r="G232" s="71"/>
    </row>
    <row r="233" spans="1:8">
      <c r="A233" s="63" t="str">
        <f>IF(B232="",MAX($A$8:A232)+1,"")</f>
        <v/>
      </c>
      <c r="B233" s="100"/>
      <c r="C233" s="152"/>
      <c r="D233" s="98"/>
      <c r="E233" s="71"/>
      <c r="F233" s="71"/>
      <c r="G233" s="71"/>
    </row>
    <row r="234" spans="1:8" ht="79.2">
      <c r="A234" s="63">
        <f>IF(B233="",MAX($A$8:A233)+1,"")</f>
        <v>27</v>
      </c>
      <c r="B234" s="99" t="s">
        <v>455</v>
      </c>
      <c r="C234" s="152"/>
      <c r="D234" s="98"/>
      <c r="E234" s="71"/>
      <c r="F234" s="71"/>
      <c r="G234" s="71"/>
    </row>
    <row r="235" spans="1:8">
      <c r="A235" s="63" t="str">
        <f>IF(B234="",MAX($A$8:A234)+1,"")</f>
        <v/>
      </c>
      <c r="B235" s="99" t="s">
        <v>452</v>
      </c>
      <c r="C235" s="152" t="s">
        <v>7</v>
      </c>
      <c r="D235" s="98">
        <v>1</v>
      </c>
      <c r="E235" s="72"/>
      <c r="F235" s="71"/>
      <c r="G235" s="71">
        <f>D235*E235</f>
        <v>0</v>
      </c>
    </row>
    <row r="236" spans="1:8">
      <c r="A236" s="63" t="str">
        <f>IF(B235="",MAX($A$8:A235)+1,"")</f>
        <v/>
      </c>
      <c r="B236" s="100"/>
      <c r="C236" s="152"/>
      <c r="D236" s="98"/>
      <c r="E236" s="71"/>
      <c r="F236" s="71"/>
      <c r="G236" s="71"/>
    </row>
    <row r="237" spans="1:8" ht="79.2">
      <c r="A237" s="63">
        <f>IF(B236="",MAX($A$8:A236)+1,"")</f>
        <v>28</v>
      </c>
      <c r="B237" s="99" t="s">
        <v>440</v>
      </c>
      <c r="C237" s="152"/>
      <c r="D237" s="98"/>
      <c r="E237" s="71"/>
      <c r="F237" s="71"/>
      <c r="G237" s="71"/>
    </row>
    <row r="238" spans="1:8">
      <c r="A238" s="63" t="str">
        <f>IF(B237="",MAX($A$8:A237)+1,"")</f>
        <v/>
      </c>
      <c r="B238" s="99" t="s">
        <v>49</v>
      </c>
      <c r="C238" s="152" t="s">
        <v>7</v>
      </c>
      <c r="D238" s="98">
        <v>1</v>
      </c>
      <c r="E238" s="72"/>
      <c r="F238" s="71">
        <f>E238*D238</f>
        <v>0</v>
      </c>
      <c r="G238" s="71"/>
    </row>
    <row r="239" spans="1:8">
      <c r="A239" s="63" t="str">
        <f>IF(B238="",MAX($A$8:A238)+1,"")</f>
        <v/>
      </c>
      <c r="B239" s="100"/>
      <c r="C239" s="152"/>
      <c r="D239" s="98"/>
      <c r="E239" s="71"/>
      <c r="F239" s="71"/>
      <c r="G239" s="71"/>
    </row>
    <row r="240" spans="1:8">
      <c r="A240" s="63">
        <f>IF(B239="",MAX($A$8:A239)+1,"")</f>
        <v>29</v>
      </c>
      <c r="B240" s="99" t="s">
        <v>102</v>
      </c>
      <c r="C240" s="152"/>
      <c r="D240" s="98"/>
      <c r="E240" s="71"/>
      <c r="F240" s="71"/>
      <c r="G240" s="71"/>
    </row>
    <row r="241" spans="1:8">
      <c r="A241" s="63" t="str">
        <f>IF(B240="",MAX($A$8:A240)+1,"")</f>
        <v/>
      </c>
      <c r="B241" s="99" t="s">
        <v>264</v>
      </c>
      <c r="C241" s="152" t="s">
        <v>8</v>
      </c>
      <c r="D241" s="98">
        <v>1</v>
      </c>
      <c r="E241" s="72"/>
      <c r="F241" s="71"/>
      <c r="G241" s="71">
        <f>D241*E241</f>
        <v>0</v>
      </c>
    </row>
    <row r="242" spans="1:8">
      <c r="A242" s="63" t="str">
        <f>IF(B241="",MAX($A$8:A241)+1,"")</f>
        <v/>
      </c>
      <c r="B242" s="100"/>
      <c r="C242" s="152"/>
      <c r="D242" s="98"/>
      <c r="E242" s="71"/>
      <c r="F242" s="71"/>
      <c r="G242" s="71"/>
    </row>
    <row r="243" spans="1:8">
      <c r="A243" s="63">
        <f>IF(B242="",MAX($A$8:A242)+1,"")</f>
        <v>30</v>
      </c>
      <c r="B243" s="99" t="s">
        <v>102</v>
      </c>
      <c r="C243" s="152"/>
      <c r="D243" s="98"/>
      <c r="E243" s="71"/>
      <c r="F243" s="71"/>
      <c r="G243" s="71"/>
    </row>
    <row r="244" spans="1:8">
      <c r="A244" s="63" t="str">
        <f>IF(B243="",MAX($A$8:A243)+1,"")</f>
        <v/>
      </c>
      <c r="B244" s="99" t="s">
        <v>263</v>
      </c>
      <c r="C244" s="152" t="s">
        <v>8</v>
      </c>
      <c r="D244" s="98">
        <v>1</v>
      </c>
      <c r="E244" s="72"/>
      <c r="F244" s="71">
        <f>D244*E244</f>
        <v>0</v>
      </c>
      <c r="G244" s="71"/>
    </row>
    <row r="245" spans="1:8">
      <c r="A245" s="63" t="str">
        <f>IF(B244="",MAX($A$8:A244)+1,"")</f>
        <v/>
      </c>
      <c r="B245" s="100"/>
      <c r="C245" s="152"/>
      <c r="D245" s="98"/>
      <c r="E245" s="71"/>
      <c r="F245" s="71"/>
      <c r="G245" s="71"/>
    </row>
    <row r="246" spans="1:8" ht="79.2">
      <c r="A246" s="63">
        <f>IF(B245="",MAX($A$8:A245)+1,"")</f>
        <v>31</v>
      </c>
      <c r="B246" s="99" t="s">
        <v>41</v>
      </c>
      <c r="C246" s="152"/>
      <c r="D246" s="98"/>
      <c r="E246" s="71"/>
      <c r="F246" s="71"/>
      <c r="G246" s="71"/>
    </row>
    <row r="247" spans="1:8" ht="26.4">
      <c r="A247" s="63" t="str">
        <f>IF(B246="",MAX($A$8:A246)+1,"")</f>
        <v/>
      </c>
      <c r="B247" s="99" t="s">
        <v>179</v>
      </c>
      <c r="C247" s="152" t="s">
        <v>8</v>
      </c>
      <c r="D247" s="98">
        <v>1</v>
      </c>
      <c r="E247" s="72"/>
      <c r="F247" s="71">
        <f>D247*E247</f>
        <v>0</v>
      </c>
      <c r="G247" s="71"/>
    </row>
    <row r="248" spans="1:8">
      <c r="A248" s="63" t="str">
        <f>IF(B247="",MAX($A$8:A247)+1,"")</f>
        <v/>
      </c>
      <c r="B248" s="100"/>
      <c r="C248" s="152"/>
      <c r="D248" s="98"/>
      <c r="E248" s="71"/>
      <c r="F248" s="71"/>
      <c r="G248" s="71"/>
    </row>
    <row r="249" spans="1:8" ht="39.6">
      <c r="A249" s="63">
        <f>IF(B248="",MAX($A$8:A248)+1,"")</f>
        <v>32</v>
      </c>
      <c r="B249" s="99" t="s">
        <v>94</v>
      </c>
      <c r="C249" s="152"/>
      <c r="D249" s="98"/>
      <c r="E249" s="71"/>
      <c r="F249" s="71"/>
      <c r="G249" s="71"/>
    </row>
    <row r="250" spans="1:8">
      <c r="A250" s="63" t="str">
        <f>IF(B249="",MAX($A$8:A249)+1,"")</f>
        <v/>
      </c>
      <c r="B250" s="99" t="s">
        <v>95</v>
      </c>
      <c r="C250" s="152" t="s">
        <v>8</v>
      </c>
      <c r="D250" s="98">
        <v>1</v>
      </c>
      <c r="E250" s="72"/>
      <c r="F250" s="71"/>
      <c r="G250" s="71">
        <f>D250*E250</f>
        <v>0</v>
      </c>
    </row>
    <row r="251" spans="1:8">
      <c r="A251" s="63" t="str">
        <f>IF(B250="",MAX($A$8:A250)+1,"")</f>
        <v/>
      </c>
      <c r="B251" s="100"/>
      <c r="C251" s="152"/>
      <c r="D251" s="98"/>
      <c r="E251" s="71"/>
      <c r="F251" s="71"/>
      <c r="G251" s="71"/>
    </row>
    <row r="252" spans="1:8" ht="39.6">
      <c r="A252" s="63">
        <f>IF(B251="",MAX($A$8:A251)+1,"")</f>
        <v>33</v>
      </c>
      <c r="B252" s="99" t="s">
        <v>93</v>
      </c>
      <c r="C252" s="152"/>
      <c r="D252" s="98"/>
      <c r="E252" s="71"/>
      <c r="F252" s="71"/>
      <c r="G252" s="71"/>
    </row>
    <row r="253" spans="1:8">
      <c r="A253" s="63"/>
      <c r="B253" s="99" t="s">
        <v>49</v>
      </c>
      <c r="C253" s="152" t="s">
        <v>8</v>
      </c>
      <c r="D253" s="98">
        <v>1</v>
      </c>
      <c r="E253" s="72"/>
      <c r="F253" s="71"/>
      <c r="G253" s="71">
        <f>D253*E253</f>
        <v>0</v>
      </c>
    </row>
    <row r="254" spans="1:8" s="150" customFormat="1" ht="13.8" thickBot="1">
      <c r="A254" s="166"/>
      <c r="B254" s="168"/>
      <c r="C254" s="169"/>
      <c r="D254" s="170"/>
      <c r="E254" s="171"/>
      <c r="F254" s="171"/>
      <c r="G254" s="171"/>
      <c r="H254" s="164"/>
    </row>
    <row r="255" spans="1:8" s="150" customFormat="1" ht="20.100000000000001" customHeight="1" thickTop="1" thickBot="1">
      <c r="A255" s="172"/>
      <c r="B255" s="173" t="str">
        <f>+CONCATENATE("REKAPITULACIJA - ",B7)</f>
        <v>REKAPITULACIJA - MOČ</v>
      </c>
      <c r="C255" s="174"/>
      <c r="D255" s="175"/>
      <c r="E255" s="176"/>
      <c r="F255" s="177">
        <f>SUM(F7:F254)</f>
        <v>0</v>
      </c>
      <c r="G255" s="177">
        <f>SUM(G7:G254)</f>
        <v>0</v>
      </c>
      <c r="H255" s="164"/>
    </row>
    <row r="256" spans="1:8" s="150" customFormat="1" ht="13.8" thickTop="1">
      <c r="A256" s="166"/>
      <c r="B256" s="100"/>
      <c r="C256" s="152"/>
      <c r="D256" s="98"/>
      <c r="E256" s="101"/>
      <c r="F256" s="101"/>
      <c r="G256" s="101"/>
      <c r="H256" s="164"/>
    </row>
    <row r="257" spans="1:8" s="150" customFormat="1">
      <c r="A257" s="166"/>
      <c r="B257" s="100"/>
      <c r="C257" s="152"/>
      <c r="D257" s="98"/>
      <c r="E257" s="101"/>
      <c r="F257" s="101"/>
      <c r="G257" s="101"/>
      <c r="H257" s="164"/>
    </row>
    <row r="258" spans="1:8" s="150" customFormat="1">
      <c r="A258" s="166"/>
      <c r="B258" s="100"/>
      <c r="C258" s="152"/>
      <c r="D258" s="98"/>
      <c r="E258" s="101"/>
      <c r="F258" s="101"/>
      <c r="G258" s="101"/>
      <c r="H258" s="164"/>
    </row>
    <row r="259" spans="1:8" s="150" customFormat="1">
      <c r="A259" s="166"/>
      <c r="B259" s="100"/>
      <c r="C259" s="152"/>
      <c r="D259" s="98"/>
      <c r="E259" s="101"/>
      <c r="F259" s="101"/>
      <c r="G259" s="101"/>
      <c r="H259" s="164"/>
    </row>
    <row r="260" spans="1:8" s="150" customFormat="1">
      <c r="A260" s="166"/>
      <c r="B260" s="100"/>
      <c r="C260" s="152"/>
      <c r="D260" s="98"/>
      <c r="E260" s="101"/>
      <c r="F260" s="101"/>
      <c r="G260" s="101"/>
      <c r="H260" s="164"/>
    </row>
    <row r="261" spans="1:8" s="150" customFormat="1">
      <c r="A261" s="166"/>
      <c r="B261" s="149"/>
      <c r="D261" s="178"/>
      <c r="H261" s="164"/>
    </row>
    <row r="262" spans="1:8" s="150" customFormat="1">
      <c r="A262" s="163"/>
      <c r="B262" s="149"/>
      <c r="H262" s="164"/>
    </row>
    <row r="263" spans="1:8" s="150" customFormat="1">
      <c r="A263" s="163"/>
      <c r="B263" s="149"/>
      <c r="H263" s="164"/>
    </row>
    <row r="264" spans="1:8" s="150" customFormat="1">
      <c r="A264" s="163"/>
      <c r="B264" s="149"/>
      <c r="H264" s="164"/>
    </row>
    <row r="265" spans="1:8" s="150" customFormat="1">
      <c r="A265" s="163"/>
      <c r="B265" s="149"/>
      <c r="H265" s="164"/>
    </row>
    <row r="266" spans="1:8" s="150" customFormat="1">
      <c r="A266" s="163"/>
      <c r="B266" s="149"/>
      <c r="H266" s="164"/>
    </row>
    <row r="267" spans="1:8" s="150" customFormat="1">
      <c r="A267" s="163"/>
      <c r="B267" s="149"/>
      <c r="H267" s="164"/>
    </row>
    <row r="268" spans="1:8" s="150" customFormat="1">
      <c r="A268" s="163"/>
      <c r="B268" s="149"/>
      <c r="H268" s="164"/>
    </row>
    <row r="269" spans="1:8" s="150" customFormat="1">
      <c r="A269" s="163"/>
      <c r="B269" s="149"/>
      <c r="H269" s="164"/>
    </row>
    <row r="270" spans="1:8" s="150" customFormat="1">
      <c r="A270" s="163"/>
      <c r="B270" s="149"/>
      <c r="H270" s="164"/>
    </row>
    <row r="271" spans="1:8" s="150" customFormat="1">
      <c r="A271" s="163"/>
      <c r="B271" s="149"/>
      <c r="H271" s="164"/>
    </row>
    <row r="272" spans="1:8" s="150" customFormat="1">
      <c r="A272" s="163"/>
      <c r="B272" s="149"/>
      <c r="H272" s="164"/>
    </row>
    <row r="273" spans="1:8" s="150" customFormat="1">
      <c r="A273" s="163"/>
      <c r="B273" s="149"/>
      <c r="H273" s="164"/>
    </row>
    <row r="274" spans="1:8" s="150" customFormat="1">
      <c r="A274" s="163"/>
      <c r="B274" s="149"/>
      <c r="H274" s="164"/>
    </row>
    <row r="275" spans="1:8" s="150" customFormat="1">
      <c r="A275" s="163"/>
      <c r="B275" s="149"/>
      <c r="H275" s="164"/>
    </row>
  </sheetData>
  <sheetProtection algorithmName="SHA-512" hashValue="7ezGiqzW7gz1Tjw7RfvAP0SdjMTvDCX9ayXvozDrELSGgzwT+o/7hO11sXVhNA3WBPciZbMYsDrIxLCMVQMcng==" saltValue="DsnZ3AaO15247YsL1AJiNQ==" spinCount="100000" sheet="1" selectLockedCell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rowBreaks count="3" manualBreakCount="3">
    <brk id="62" max="6" man="1"/>
    <brk id="96" max="6" man="1"/>
    <brk id="129" max="6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86"/>
  <sheetViews>
    <sheetView view="pageBreakPreview" zoomScaleNormal="100" zoomScaleSheetLayoutView="100" workbookViewId="0">
      <pane ySplit="5" topLeftCell="A18" activePane="bottomLeft" state="frozen"/>
      <selection activeCell="F19" sqref="F19"/>
      <selection pane="bottomLeft" activeCell="F19" sqref="F19"/>
    </sheetView>
  </sheetViews>
  <sheetFormatPr defaultColWidth="9.109375" defaultRowHeight="13.2"/>
  <cols>
    <col min="1" max="1" width="6.6640625" style="61" customWidth="1"/>
    <col min="2" max="2" width="41.6640625" style="133" customWidth="1"/>
    <col min="3" max="3" width="4.6640625" style="132" customWidth="1"/>
    <col min="4" max="4" width="7.6640625" style="132" customWidth="1"/>
    <col min="5" max="7" width="12.6640625" style="16" customWidth="1"/>
    <col min="8" max="8" width="9.109375" style="84"/>
    <col min="9" max="16384" width="9.109375" style="16"/>
  </cols>
  <sheetData>
    <row r="1" spans="1:8" s="156" customFormat="1">
      <c r="A1" s="153"/>
      <c r="B1" s="137"/>
      <c r="C1" s="138"/>
      <c r="D1" s="139"/>
      <c r="E1" s="154"/>
      <c r="F1" s="154"/>
      <c r="G1" s="154"/>
      <c r="H1" s="155"/>
    </row>
    <row r="2" spans="1:8" s="156" customFormat="1">
      <c r="A2" s="153"/>
      <c r="B2" s="137"/>
      <c r="C2" s="138"/>
      <c r="D2" s="139"/>
      <c r="E2" s="154"/>
      <c r="F2" s="154"/>
      <c r="G2" s="154"/>
      <c r="H2" s="155"/>
    </row>
    <row r="3" spans="1:8" s="156" customFormat="1">
      <c r="A3" s="157"/>
      <c r="B3" s="140"/>
      <c r="C3" s="141"/>
      <c r="D3" s="142"/>
      <c r="E3" s="158"/>
      <c r="F3" s="158"/>
      <c r="G3" s="158"/>
      <c r="H3" s="155"/>
    </row>
    <row r="4" spans="1:8" s="156" customFormat="1">
      <c r="A4" s="159" t="s">
        <v>26</v>
      </c>
      <c r="B4" s="143"/>
      <c r="C4" s="144"/>
      <c r="D4" s="145"/>
      <c r="E4" s="160"/>
      <c r="F4" s="161"/>
      <c r="G4" s="161" t="s">
        <v>23</v>
      </c>
      <c r="H4" s="155"/>
    </row>
    <row r="5" spans="1:8" s="156" customFormat="1" ht="24">
      <c r="A5" s="147" t="s">
        <v>0</v>
      </c>
      <c r="B5" s="146" t="s">
        <v>1</v>
      </c>
      <c r="C5" s="147" t="s">
        <v>2</v>
      </c>
      <c r="D5" s="148" t="s">
        <v>3</v>
      </c>
      <c r="E5" s="162" t="s">
        <v>4</v>
      </c>
      <c r="F5" s="162" t="s">
        <v>58</v>
      </c>
      <c r="G5" s="162" t="s">
        <v>59</v>
      </c>
      <c r="H5" s="155"/>
    </row>
    <row r="6" spans="1:8" s="150" customFormat="1">
      <c r="A6" s="163"/>
      <c r="B6" s="149"/>
      <c r="H6" s="164"/>
    </row>
    <row r="7" spans="1:8" s="150" customFormat="1">
      <c r="A7" s="165" t="s">
        <v>112</v>
      </c>
      <c r="B7" s="151" t="s">
        <v>306</v>
      </c>
      <c r="C7" s="152"/>
      <c r="D7" s="98"/>
      <c r="E7" s="101"/>
      <c r="F7" s="101"/>
      <c r="G7" s="101"/>
      <c r="H7" s="164"/>
    </row>
    <row r="8" spans="1:8" s="150" customFormat="1">
      <c r="A8" s="166"/>
      <c r="B8" s="100"/>
      <c r="C8" s="152"/>
      <c r="D8" s="98"/>
      <c r="E8" s="101"/>
      <c r="F8" s="101"/>
      <c r="G8" s="101"/>
      <c r="H8" s="164"/>
    </row>
    <row r="9" spans="1:8" s="150" customFormat="1">
      <c r="A9" s="166"/>
      <c r="B9" s="151" t="s">
        <v>366</v>
      </c>
      <c r="C9" s="152"/>
      <c r="D9" s="98"/>
      <c r="E9" s="101"/>
      <c r="F9" s="101"/>
      <c r="G9" s="101"/>
      <c r="H9" s="164"/>
    </row>
    <row r="10" spans="1:8" s="150" customFormat="1">
      <c r="A10" s="166"/>
      <c r="B10" s="100"/>
      <c r="C10" s="152"/>
      <c r="D10" s="98"/>
      <c r="E10" s="101"/>
      <c r="F10" s="101"/>
      <c r="G10" s="101"/>
      <c r="H10" s="164"/>
    </row>
    <row r="11" spans="1:8" s="226" customFormat="1" ht="92.4">
      <c r="A11" s="63">
        <f>IF(B10="",MAX($A$8:A10)+1,"")</f>
        <v>1</v>
      </c>
      <c r="B11" s="224" t="s">
        <v>307</v>
      </c>
      <c r="C11" s="225"/>
      <c r="E11" s="225"/>
    </row>
    <row r="12" spans="1:8" s="226" customFormat="1">
      <c r="A12" s="63" t="str">
        <f>IF(B11="",MAX($A$8:A11)+1,"")</f>
        <v/>
      </c>
      <c r="B12" s="224" t="s">
        <v>308</v>
      </c>
      <c r="C12" s="225"/>
      <c r="D12" s="227"/>
      <c r="E12" s="225"/>
    </row>
    <row r="13" spans="1:8" s="226" customFormat="1" ht="26.4">
      <c r="A13" s="63" t="str">
        <f>IF(B12="",MAX($A$8:A12)+1,"")</f>
        <v/>
      </c>
      <c r="B13" s="224" t="s">
        <v>309</v>
      </c>
      <c r="C13" s="225"/>
      <c r="D13" s="227"/>
      <c r="E13" s="225"/>
    </row>
    <row r="14" spans="1:8" s="226" customFormat="1" ht="26.4">
      <c r="A14" s="63" t="str">
        <f>IF(B13="",MAX($A$8:A13)+1,"")</f>
        <v/>
      </c>
      <c r="B14" s="224" t="s">
        <v>310</v>
      </c>
      <c r="C14" s="225"/>
      <c r="D14" s="227"/>
      <c r="E14" s="225"/>
    </row>
    <row r="15" spans="1:8" s="226" customFormat="1" ht="39.6">
      <c r="A15" s="63" t="str">
        <f>IF(B14="",MAX($A$8:A14)+1,"")</f>
        <v/>
      </c>
      <c r="B15" s="224" t="s">
        <v>311</v>
      </c>
      <c r="C15" s="225"/>
      <c r="D15" s="227"/>
      <c r="E15" s="225"/>
    </row>
    <row r="16" spans="1:8" s="226" customFormat="1" ht="26.4">
      <c r="A16" s="63" t="str">
        <f>IF(B15="",MAX($A$8:A15)+1,"")</f>
        <v/>
      </c>
      <c r="B16" s="224" t="s">
        <v>312</v>
      </c>
      <c r="C16" s="225"/>
      <c r="D16" s="227"/>
      <c r="E16" s="225"/>
    </row>
    <row r="17" spans="1:7" s="226" customFormat="1">
      <c r="A17" s="63" t="str">
        <f>IF(B16="",MAX($A$8:A16)+1,"")</f>
        <v/>
      </c>
      <c r="B17" s="224" t="s">
        <v>313</v>
      </c>
      <c r="C17" s="225"/>
      <c r="D17" s="227"/>
      <c r="E17" s="225"/>
    </row>
    <row r="18" spans="1:7" s="226" customFormat="1" ht="39.6">
      <c r="A18" s="63" t="str">
        <f>IF(B17="",MAX($A$8:A17)+1,"")</f>
        <v/>
      </c>
      <c r="B18" s="224" t="s">
        <v>314</v>
      </c>
      <c r="C18" s="225"/>
      <c r="D18" s="227"/>
      <c r="E18" s="225"/>
    </row>
    <row r="19" spans="1:7" s="226" customFormat="1" ht="26.4">
      <c r="A19" s="63" t="str">
        <f>IF(B18="",MAX($A$8:A18)+1,"")</f>
        <v/>
      </c>
      <c r="B19" s="224" t="s">
        <v>315</v>
      </c>
      <c r="C19" s="225"/>
      <c r="D19" s="227"/>
      <c r="E19" s="225"/>
    </row>
    <row r="20" spans="1:7" s="226" customFormat="1">
      <c r="A20" s="63" t="str">
        <f>IF(B19="",MAX($A$8:A19)+1,"")</f>
        <v/>
      </c>
      <c r="B20" s="224" t="s">
        <v>316</v>
      </c>
      <c r="C20" s="225"/>
      <c r="D20" s="227"/>
      <c r="E20" s="225"/>
    </row>
    <row r="21" spans="1:7" s="226" customFormat="1" ht="26.4">
      <c r="A21" s="63" t="str">
        <f>IF(B20="",MAX($A$8:A20)+1,"")</f>
        <v/>
      </c>
      <c r="B21" s="224" t="s">
        <v>317</v>
      </c>
      <c r="C21" s="225"/>
      <c r="D21" s="227"/>
      <c r="E21" s="225"/>
    </row>
    <row r="22" spans="1:7" s="226" customFormat="1" ht="52.8">
      <c r="A22" s="63" t="str">
        <f>IF(B21="",MAX($A$8:A21)+1,"")</f>
        <v/>
      </c>
      <c r="B22" s="224" t="s">
        <v>318</v>
      </c>
      <c r="C22" s="225"/>
      <c r="D22" s="227"/>
      <c r="E22" s="225"/>
    </row>
    <row r="23" spans="1:7" s="226" customFormat="1" ht="26.4">
      <c r="A23" s="63" t="str">
        <f>IF(B22="",MAX($A$8:A22)+1,"")</f>
        <v/>
      </c>
      <c r="B23" s="224" t="s">
        <v>319</v>
      </c>
      <c r="C23" s="225"/>
      <c r="D23" s="227"/>
      <c r="E23" s="225"/>
    </row>
    <row r="24" spans="1:7" s="226" customFormat="1" ht="26.4">
      <c r="A24" s="63" t="str">
        <f>IF(B23="",MAX($A$8:A23)+1,"")</f>
        <v/>
      </c>
      <c r="B24" s="224" t="s">
        <v>320</v>
      </c>
      <c r="C24" s="225"/>
      <c r="D24" s="227"/>
      <c r="E24" s="225"/>
    </row>
    <row r="25" spans="1:7" s="226" customFormat="1" ht="26.4">
      <c r="A25" s="63" t="str">
        <f>IF(B24="",MAX($A$8:A24)+1,"")</f>
        <v/>
      </c>
      <c r="B25" s="224" t="s">
        <v>321</v>
      </c>
      <c r="C25" s="225"/>
      <c r="D25" s="227"/>
      <c r="E25" s="225"/>
    </row>
    <row r="26" spans="1:7" s="226" customFormat="1" ht="26.4">
      <c r="A26" s="63" t="str">
        <f>IF(B25="",MAX($A$8:A25)+1,"")</f>
        <v/>
      </c>
      <c r="B26" s="224" t="s">
        <v>376</v>
      </c>
      <c r="C26" s="152" t="s">
        <v>7</v>
      </c>
      <c r="D26" s="98">
        <v>1</v>
      </c>
      <c r="E26" s="72"/>
      <c r="F26" s="71">
        <f>IF(B25="REKAPITULACIJA",+SUM(F26:F$175),IF(E26=" ","",+D26*E26))</f>
        <v>0</v>
      </c>
      <c r="G26" s="63"/>
    </row>
    <row r="27" spans="1:7" s="226" customFormat="1">
      <c r="A27" s="63" t="str">
        <f>IF(B26="",MAX($A$8:A26)+1,"")</f>
        <v/>
      </c>
      <c r="B27" s="224"/>
      <c r="C27" s="152"/>
      <c r="D27" s="98"/>
      <c r="E27" s="104"/>
      <c r="F27" s="71"/>
      <c r="G27" s="63"/>
    </row>
    <row r="28" spans="1:7" s="226" customFormat="1" ht="26.4">
      <c r="A28" s="63">
        <f>IF(B27="",MAX($A$8:A27)+1,"")</f>
        <v>2</v>
      </c>
      <c r="B28" s="224" t="s">
        <v>378</v>
      </c>
      <c r="C28" s="225"/>
      <c r="D28" s="227"/>
      <c r="E28" s="225"/>
    </row>
    <row r="29" spans="1:7" s="226" customFormat="1" ht="26.4">
      <c r="A29" s="63" t="str">
        <f>IF(B28="",MAX($A$8:A28)+1,"")</f>
        <v/>
      </c>
      <c r="B29" s="224" t="s">
        <v>377</v>
      </c>
      <c r="C29" s="152" t="s">
        <v>7</v>
      </c>
      <c r="D29" s="98">
        <v>1</v>
      </c>
      <c r="E29" s="72"/>
      <c r="F29" s="71">
        <f>IF(B28="REKAPITULACIJA",+SUM(F29:F$175),IF(E29=" ","",+D29*E29))</f>
        <v>0</v>
      </c>
      <c r="G29" s="63"/>
    </row>
    <row r="30" spans="1:7" s="226" customFormat="1">
      <c r="A30" s="63" t="str">
        <f>IF(B29="",MAX($A$8:A29)+1,"")</f>
        <v/>
      </c>
      <c r="B30" s="224"/>
      <c r="C30" s="225"/>
      <c r="D30" s="227"/>
      <c r="E30" s="225"/>
    </row>
    <row r="31" spans="1:7" s="226" customFormat="1" ht="26.4">
      <c r="A31" s="63">
        <f>IF(B30="",MAX($A$8:A30)+1,"")</f>
        <v>3</v>
      </c>
      <c r="B31" s="224" t="s">
        <v>322</v>
      </c>
      <c r="C31" s="225"/>
      <c r="D31" s="227"/>
      <c r="E31" s="225"/>
    </row>
    <row r="32" spans="1:7" s="226" customFormat="1">
      <c r="A32" s="63" t="str">
        <f>IF(B31="",MAX($A$8:A31)+1,"")</f>
        <v/>
      </c>
      <c r="B32" s="224" t="s">
        <v>379</v>
      </c>
      <c r="C32" s="152" t="s">
        <v>7</v>
      </c>
      <c r="D32" s="98">
        <v>1</v>
      </c>
      <c r="E32" s="72"/>
      <c r="F32" s="71">
        <f>IF(B31="REKAPITULACIJA",+SUM(F32:F$175),IF(E32=" ","",+D32*E32))</f>
        <v>0</v>
      </c>
      <c r="G32" s="63"/>
    </row>
    <row r="33" spans="1:7" s="226" customFormat="1">
      <c r="A33" s="63" t="str">
        <f>IF(B32="",MAX($A$8:A32)+1,"")</f>
        <v/>
      </c>
      <c r="B33" s="224"/>
      <c r="C33" s="225"/>
      <c r="D33" s="227"/>
      <c r="E33" s="225"/>
    </row>
    <row r="34" spans="1:7" s="226" customFormat="1">
      <c r="A34" s="63">
        <f>IF(B33="",MAX($A$8:A33)+1,"")</f>
        <v>4</v>
      </c>
      <c r="B34" s="228" t="s">
        <v>323</v>
      </c>
      <c r="C34" s="225"/>
      <c r="E34" s="225"/>
    </row>
    <row r="35" spans="1:7" s="226" customFormat="1">
      <c r="A35" s="63" t="str">
        <f>IF(B34="",MAX($A$8:A34)+1,"")</f>
        <v/>
      </c>
      <c r="B35" s="224" t="s">
        <v>380</v>
      </c>
      <c r="C35" s="152" t="s">
        <v>7</v>
      </c>
      <c r="D35" s="98">
        <v>2</v>
      </c>
      <c r="E35" s="72"/>
      <c r="F35" s="71">
        <f>IF(B34="REKAPITULACIJA",+SUM(F35:F$175),IF(E35=" ","",+D35*E35))</f>
        <v>0</v>
      </c>
      <c r="G35" s="63"/>
    </row>
    <row r="36" spans="1:7" s="226" customFormat="1">
      <c r="A36" s="63" t="str">
        <f>IF(B35="",MAX($A$8:A35)+1,"")</f>
        <v/>
      </c>
      <c r="B36" s="224"/>
      <c r="C36" s="225"/>
      <c r="D36" s="227"/>
      <c r="E36" s="225"/>
    </row>
    <row r="37" spans="1:7" s="226" customFormat="1" ht="52.8">
      <c r="A37" s="63">
        <f>IF(B36="",MAX($A$8:A36)+1,"")</f>
        <v>5</v>
      </c>
      <c r="B37" s="224" t="s">
        <v>324</v>
      </c>
      <c r="C37" s="225"/>
      <c r="E37" s="225"/>
    </row>
    <row r="38" spans="1:7" s="226" customFormat="1">
      <c r="A38" s="63" t="str">
        <f>IF(B37="",MAX($A$8:A37)+1,"")</f>
        <v/>
      </c>
      <c r="B38" s="224" t="s">
        <v>381</v>
      </c>
      <c r="C38" s="152" t="s">
        <v>7</v>
      </c>
      <c r="D38" s="98">
        <v>1</v>
      </c>
      <c r="E38" s="72"/>
      <c r="F38" s="71">
        <f>IF(B37="REKAPITULACIJA",+SUM(F38:F$175),IF(E38=" ","",+D38*E38))</f>
        <v>0</v>
      </c>
      <c r="G38" s="63"/>
    </row>
    <row r="39" spans="1:7" s="226" customFormat="1">
      <c r="A39" s="63" t="str">
        <f>IF(B38="",MAX($A$8:A38)+1,"")</f>
        <v/>
      </c>
      <c r="B39" s="224"/>
      <c r="C39" s="225"/>
      <c r="D39" s="229"/>
      <c r="E39" s="225"/>
    </row>
    <row r="40" spans="1:7" s="226" customFormat="1">
      <c r="A40" s="63">
        <f>IF(B39="",MAX($A$8:A39)+1,"")</f>
        <v>6</v>
      </c>
      <c r="B40" s="224" t="s">
        <v>325</v>
      </c>
      <c r="C40" s="230"/>
      <c r="E40" s="230"/>
    </row>
    <row r="41" spans="1:7" s="226" customFormat="1">
      <c r="A41" s="63" t="str">
        <f>IF(B40="",MAX($A$8:A40)+1,"")</f>
        <v/>
      </c>
      <c r="B41" s="224" t="s">
        <v>382</v>
      </c>
      <c r="C41" s="152" t="s">
        <v>7</v>
      </c>
      <c r="D41" s="98">
        <v>1</v>
      </c>
      <c r="E41" s="72"/>
      <c r="F41" s="71">
        <f>IF(B40="REKAPITULACIJA",+SUM(F41:F$175),IF(E41=" ","",+D41*E41))</f>
        <v>0</v>
      </c>
      <c r="G41" s="63"/>
    </row>
    <row r="42" spans="1:7" s="226" customFormat="1">
      <c r="A42" s="63" t="str">
        <f>IF(B41="",MAX($A$8:A41)+1,"")</f>
        <v/>
      </c>
      <c r="B42" s="224"/>
      <c r="C42" s="230"/>
      <c r="D42" s="227"/>
      <c r="E42" s="230"/>
    </row>
    <row r="43" spans="1:7" s="226" customFormat="1">
      <c r="A43" s="63">
        <f>IF(B42="",MAX($A$8:A42)+1,"")</f>
        <v>7</v>
      </c>
      <c r="B43" s="228" t="s">
        <v>326</v>
      </c>
      <c r="C43" s="230"/>
      <c r="E43" s="230"/>
    </row>
    <row r="44" spans="1:7" s="226" customFormat="1">
      <c r="A44" s="63" t="str">
        <f>IF(B43="",MAX($A$8:A43)+1,"")</f>
        <v/>
      </c>
      <c r="B44" s="224" t="s">
        <v>383</v>
      </c>
      <c r="C44" s="152" t="s">
        <v>7</v>
      </c>
      <c r="D44" s="98">
        <v>1</v>
      </c>
      <c r="E44" s="72"/>
      <c r="F44" s="71">
        <f>IF(B43="REKAPITULACIJA",+SUM(F44:F$175),IF(E44=" ","",+D44*E44))</f>
        <v>0</v>
      </c>
      <c r="G44" s="63"/>
    </row>
    <row r="45" spans="1:7" s="234" customFormat="1">
      <c r="A45" s="63" t="str">
        <f>IF(B44="",MAX($A$8:A44)+1,"")</f>
        <v/>
      </c>
      <c r="B45" s="260"/>
      <c r="C45" s="232"/>
      <c r="D45" s="233"/>
      <c r="E45" s="233"/>
    </row>
    <row r="46" spans="1:7" s="234" customFormat="1">
      <c r="A46" s="63"/>
      <c r="B46" s="231" t="s">
        <v>327</v>
      </c>
      <c r="C46" s="235"/>
      <c r="D46" s="236"/>
      <c r="E46" s="237"/>
    </row>
    <row r="47" spans="1:7" s="234" customFormat="1">
      <c r="A47" s="63" t="str">
        <f>IF(B46="",MAX($A$8:A46)+1,"")</f>
        <v/>
      </c>
      <c r="B47" s="266"/>
      <c r="C47" s="235"/>
      <c r="D47" s="236"/>
      <c r="E47" s="237"/>
    </row>
    <row r="48" spans="1:7" s="234" customFormat="1" ht="26.4">
      <c r="A48" s="63">
        <f>IF(B47="",MAX($A$8:A47)+1,"")</f>
        <v>8</v>
      </c>
      <c r="B48" s="228" t="s">
        <v>328</v>
      </c>
      <c r="C48" s="230"/>
      <c r="D48" s="226"/>
      <c r="E48" s="230"/>
    </row>
    <row r="49" spans="1:7" s="234" customFormat="1">
      <c r="A49" s="63" t="str">
        <f>IF(B48="",MAX($A$8:A48)+1,"")</f>
        <v/>
      </c>
      <c r="B49" s="224" t="s">
        <v>384</v>
      </c>
      <c r="C49" s="152" t="s">
        <v>7</v>
      </c>
      <c r="D49" s="98">
        <v>1</v>
      </c>
      <c r="E49" s="72"/>
      <c r="F49" s="71">
        <f>IF(B48="REKAPITULACIJA",+SUM(F49:F$175),IF(E49=" ","",+D49*E49))</f>
        <v>0</v>
      </c>
      <c r="G49" s="63"/>
    </row>
    <row r="50" spans="1:7" s="234" customFormat="1">
      <c r="A50" s="63" t="str">
        <f>IF(B49="",MAX($A$8:A49)+1,"")</f>
        <v/>
      </c>
      <c r="B50" s="231"/>
      <c r="C50" s="232"/>
      <c r="D50" s="233"/>
      <c r="E50" s="233"/>
    </row>
    <row r="51" spans="1:7" s="234" customFormat="1">
      <c r="A51" s="63"/>
      <c r="B51" s="231" t="s">
        <v>367</v>
      </c>
      <c r="C51" s="235"/>
      <c r="D51" s="236"/>
      <c r="E51" s="237"/>
    </row>
    <row r="52" spans="1:7" s="234" customFormat="1">
      <c r="A52" s="63" t="str">
        <f>IF(B51="",MAX($A$8:A51)+1,"")</f>
        <v/>
      </c>
      <c r="B52" s="267"/>
      <c r="C52" s="235"/>
      <c r="D52" s="236"/>
      <c r="E52" s="237"/>
    </row>
    <row r="53" spans="1:7" s="234" customFormat="1" ht="26.4">
      <c r="A53" s="63">
        <f>IF(B52="",MAX($A$8:A52)+1,"")</f>
        <v>9</v>
      </c>
      <c r="B53" s="238" t="s">
        <v>329</v>
      </c>
      <c r="C53" s="239"/>
      <c r="D53" s="240"/>
      <c r="E53" s="239"/>
    </row>
    <row r="54" spans="1:7" s="234" customFormat="1" ht="26.4">
      <c r="A54" s="63" t="str">
        <f>IF(B53="",MAX($A$8:A53)+1,"")</f>
        <v/>
      </c>
      <c r="B54" s="224" t="s">
        <v>385</v>
      </c>
      <c r="C54" s="152" t="s">
        <v>7</v>
      </c>
      <c r="D54" s="98">
        <v>15</v>
      </c>
      <c r="E54" s="72"/>
      <c r="F54" s="71">
        <f>IF(B53="REKAPITULACIJA",+SUM(F54:F$175),IF(E54=" ","",+D54*E54))</f>
        <v>0</v>
      </c>
      <c r="G54" s="63"/>
    </row>
    <row r="55" spans="1:7" s="234" customFormat="1">
      <c r="A55" s="63" t="str">
        <f>IF(B54="",MAX($A$8:A54)+1,"")</f>
        <v/>
      </c>
      <c r="B55" s="224"/>
      <c r="C55" s="239"/>
      <c r="D55" s="241"/>
      <c r="E55" s="239"/>
    </row>
    <row r="56" spans="1:7" s="234" customFormat="1">
      <c r="A56" s="63">
        <f>IF(B55="",MAX($A$8:A55)+1,"")</f>
        <v>10</v>
      </c>
      <c r="B56" s="238" t="s">
        <v>419</v>
      </c>
      <c r="C56" s="239"/>
      <c r="D56" s="240"/>
      <c r="E56" s="239"/>
    </row>
    <row r="57" spans="1:7" s="234" customFormat="1">
      <c r="A57" s="63" t="str">
        <f>IF(B56="",MAX($A$8:A56)+1,"")</f>
        <v/>
      </c>
      <c r="B57" s="224" t="s">
        <v>420</v>
      </c>
      <c r="C57" s="152" t="s">
        <v>7</v>
      </c>
      <c r="D57" s="98">
        <v>1</v>
      </c>
      <c r="E57" s="72"/>
      <c r="F57" s="71">
        <f>IF(B56="REKAPITULACIJA",+SUM(F57:F$175),IF(E57=" ","",+D57*E57))</f>
        <v>0</v>
      </c>
      <c r="G57" s="63"/>
    </row>
    <row r="58" spans="1:7" s="234" customFormat="1">
      <c r="A58" s="63" t="str">
        <f>IF(B57="",MAX($A$8:A57)+1,"")</f>
        <v/>
      </c>
      <c r="B58" s="224"/>
      <c r="C58" s="239"/>
      <c r="D58" s="241"/>
      <c r="E58" s="239"/>
    </row>
    <row r="59" spans="1:7" s="234" customFormat="1" ht="26.4">
      <c r="A59" s="63">
        <f>IF(B58="",MAX($A$8:A58)+1,"")</f>
        <v>11</v>
      </c>
      <c r="B59" s="228" t="s">
        <v>330</v>
      </c>
      <c r="C59" s="239"/>
      <c r="D59" s="241"/>
      <c r="E59" s="239"/>
    </row>
    <row r="60" spans="1:7" s="234" customFormat="1">
      <c r="A60" s="63" t="str">
        <f>IF(B59="",MAX($A$8:A59)+1,"")</f>
        <v/>
      </c>
      <c r="B60" s="224" t="s">
        <v>386</v>
      </c>
      <c r="C60" s="152" t="s">
        <v>7</v>
      </c>
      <c r="D60" s="98">
        <v>16</v>
      </c>
      <c r="E60" s="72"/>
      <c r="F60" s="71">
        <f>IF(B59="REKAPITULACIJA",+SUM(F60:F$175),IF(E60=" ","",+D60*E60))</f>
        <v>0</v>
      </c>
      <c r="G60" s="63"/>
    </row>
    <row r="61" spans="1:7" s="234" customFormat="1">
      <c r="A61" s="63" t="str">
        <f>IF(B60="",MAX($A$8:A60)+1,"")</f>
        <v/>
      </c>
      <c r="B61" s="224"/>
      <c r="C61" s="239"/>
      <c r="D61" s="241"/>
      <c r="E61" s="239"/>
    </row>
    <row r="62" spans="1:7" s="234" customFormat="1" ht="26.4">
      <c r="A62" s="63">
        <f>IF(B61="",MAX($A$8:A61)+1,"")</f>
        <v>12</v>
      </c>
      <c r="B62" s="238" t="s">
        <v>331</v>
      </c>
      <c r="C62" s="239"/>
      <c r="D62" s="241"/>
      <c r="E62" s="239"/>
    </row>
    <row r="63" spans="1:7" s="234" customFormat="1" ht="26.4">
      <c r="A63" s="63" t="str">
        <f>IF(B62="",MAX($A$8:A62)+1,"")</f>
        <v/>
      </c>
      <c r="B63" s="224" t="s">
        <v>387</v>
      </c>
      <c r="C63" s="152" t="s">
        <v>7</v>
      </c>
      <c r="D63" s="98">
        <v>2</v>
      </c>
      <c r="E63" s="72"/>
      <c r="F63" s="71">
        <f>IF(B62="REKAPITULACIJA",+SUM(F63:F$175),IF(E63=" ","",+D63*E63))</f>
        <v>0</v>
      </c>
      <c r="G63" s="63"/>
    </row>
    <row r="64" spans="1:7" s="234" customFormat="1">
      <c r="A64" s="63" t="str">
        <f>IF(B63="",MAX($A$8:A63)+1,"")</f>
        <v/>
      </c>
      <c r="B64" s="224"/>
      <c r="C64" s="239"/>
      <c r="D64" s="241"/>
      <c r="E64" s="239"/>
    </row>
    <row r="65" spans="1:7" s="234" customFormat="1" ht="26.4">
      <c r="A65" s="63">
        <f>IF(B64="",MAX($A$8:A64)+1,"")</f>
        <v>13</v>
      </c>
      <c r="B65" s="228" t="s">
        <v>332</v>
      </c>
      <c r="C65" s="239"/>
      <c r="D65" s="241"/>
      <c r="E65" s="239"/>
    </row>
    <row r="66" spans="1:7" s="234" customFormat="1">
      <c r="A66" s="63" t="str">
        <f>IF(B65="",MAX($A$8:A65)+1,"")</f>
        <v/>
      </c>
      <c r="B66" s="224" t="s">
        <v>388</v>
      </c>
      <c r="C66" s="152" t="s">
        <v>7</v>
      </c>
      <c r="D66" s="98">
        <v>2</v>
      </c>
      <c r="E66" s="72"/>
      <c r="F66" s="71">
        <f>IF(B65="REKAPITULACIJA",+SUM(F66:F$175),IF(E66=" ","",+D66*E66))</f>
        <v>0</v>
      </c>
    </row>
    <row r="67" spans="1:7" s="234" customFormat="1">
      <c r="A67" s="63" t="str">
        <f>IF(B66="",MAX($A$8:A66)+1,"")</f>
        <v/>
      </c>
      <c r="B67" s="224"/>
      <c r="C67" s="239"/>
      <c r="D67" s="241"/>
      <c r="E67" s="239"/>
    </row>
    <row r="68" spans="1:7" s="234" customFormat="1" ht="26.4">
      <c r="A68" s="63">
        <f>IF(B67="",MAX($A$8:A67)+1,"")</f>
        <v>14</v>
      </c>
      <c r="B68" s="238" t="s">
        <v>333</v>
      </c>
      <c r="C68" s="242"/>
      <c r="D68" s="241"/>
      <c r="E68" s="242"/>
    </row>
    <row r="69" spans="1:7" s="234" customFormat="1" ht="26.4">
      <c r="A69" s="63" t="str">
        <f>IF(B68="",MAX($A$8:A68)+1,"")</f>
        <v/>
      </c>
      <c r="B69" s="224" t="s">
        <v>389</v>
      </c>
      <c r="C69" s="152" t="s">
        <v>7</v>
      </c>
      <c r="D69" s="98">
        <v>1</v>
      </c>
      <c r="E69" s="72"/>
      <c r="F69" s="71">
        <f>IF(B68="REKAPITULACIJA",+SUM(F69:F$175),IF(E69=" ","",+D69*E69))</f>
        <v>0</v>
      </c>
    </row>
    <row r="70" spans="1:7" s="234" customFormat="1">
      <c r="A70" s="63" t="str">
        <f>IF(B69="",MAX($A$8:A69)+1,"")</f>
        <v/>
      </c>
      <c r="B70" s="243"/>
      <c r="C70" s="239"/>
      <c r="D70" s="261"/>
      <c r="E70" s="262"/>
    </row>
    <row r="71" spans="1:7" s="234" customFormat="1">
      <c r="A71" s="63"/>
      <c r="B71" s="231" t="s">
        <v>334</v>
      </c>
      <c r="C71" s="263"/>
      <c r="D71" s="264"/>
      <c r="E71" s="265"/>
    </row>
    <row r="72" spans="1:7" s="234" customFormat="1">
      <c r="A72" s="63" t="str">
        <f>IF(B71="",MAX($A$8:A71)+1,"")</f>
        <v/>
      </c>
      <c r="B72" s="231"/>
      <c r="C72" s="232"/>
      <c r="D72" s="233"/>
      <c r="E72" s="233"/>
    </row>
    <row r="73" spans="1:7" s="234" customFormat="1" ht="26.4">
      <c r="A73" s="63">
        <f>IF(B72="",MAX($A$8:A72)+1,"")</f>
        <v>15</v>
      </c>
      <c r="B73" s="245" t="s">
        <v>335</v>
      </c>
      <c r="C73" s="239"/>
      <c r="D73" s="246"/>
      <c r="E73" s="233"/>
    </row>
    <row r="74" spans="1:7" s="234" customFormat="1">
      <c r="A74" s="63" t="str">
        <f>IF(B73="",MAX($A$8:A73)+1,"")</f>
        <v/>
      </c>
      <c r="B74" s="245" t="s">
        <v>336</v>
      </c>
      <c r="C74" s="247"/>
      <c r="D74" s="248"/>
      <c r="E74" s="233"/>
    </row>
    <row r="75" spans="1:7" s="234" customFormat="1">
      <c r="A75" s="63" t="str">
        <f>IF(B74="",MAX($A$8:A74)+1,"")</f>
        <v/>
      </c>
      <c r="B75" s="245" t="s">
        <v>337</v>
      </c>
      <c r="C75" s="247"/>
      <c r="D75" s="248"/>
      <c r="E75" s="233"/>
    </row>
    <row r="76" spans="1:7" s="234" customFormat="1">
      <c r="A76" s="63" t="str">
        <f>IF(B75="",MAX($A$8:A75)+1,"")</f>
        <v/>
      </c>
      <c r="B76" s="245" t="s">
        <v>338</v>
      </c>
      <c r="C76" s="247"/>
      <c r="D76" s="248"/>
      <c r="E76" s="233"/>
    </row>
    <row r="77" spans="1:7" s="234" customFormat="1">
      <c r="A77" s="63" t="str">
        <f>IF(B76="",MAX($A$8:A76)+1,"")</f>
        <v/>
      </c>
      <c r="B77" s="245" t="s">
        <v>339</v>
      </c>
      <c r="C77" s="247"/>
      <c r="D77" s="248"/>
      <c r="E77" s="233"/>
    </row>
    <row r="78" spans="1:7" s="234" customFormat="1">
      <c r="A78" s="63" t="str">
        <f>IF(B77="",MAX($A$8:A77)+1,"")</f>
        <v/>
      </c>
      <c r="B78" s="245" t="s">
        <v>340</v>
      </c>
    </row>
    <row r="79" spans="1:7" s="234" customFormat="1">
      <c r="A79" s="63" t="str">
        <f>IF(B78="",MAX($A$8:A78)+1,"")</f>
        <v/>
      </c>
      <c r="B79" s="245" t="s">
        <v>362</v>
      </c>
      <c r="C79" s="152"/>
      <c r="D79" s="98"/>
      <c r="E79" s="104"/>
      <c r="F79" s="71"/>
      <c r="G79" s="63"/>
    </row>
    <row r="80" spans="1:7" s="234" customFormat="1">
      <c r="A80" s="63" t="str">
        <f>IF(B79="",MAX($A$8:A79)+1,"")</f>
        <v/>
      </c>
      <c r="B80" s="253" t="s">
        <v>363</v>
      </c>
      <c r="C80" s="152"/>
      <c r="D80" s="98"/>
      <c r="E80" s="104"/>
      <c r="F80" s="71"/>
      <c r="G80" s="63"/>
    </row>
    <row r="81" spans="1:7" s="234" customFormat="1">
      <c r="A81" s="63" t="str">
        <f>IF(B80="",MAX($A$8:A80)+1,"")</f>
        <v/>
      </c>
      <c r="B81" s="253" t="s">
        <v>370</v>
      </c>
      <c r="C81" s="152"/>
      <c r="D81" s="98"/>
      <c r="E81" s="104"/>
      <c r="F81" s="71"/>
      <c r="G81" s="63"/>
    </row>
    <row r="82" spans="1:7" s="234" customFormat="1">
      <c r="A82" s="63" t="str">
        <f>IF(B81="",MAX($A$8:A81)+1,"")</f>
        <v/>
      </c>
      <c r="B82" s="253" t="s">
        <v>364</v>
      </c>
      <c r="C82" s="152"/>
      <c r="D82" s="98"/>
      <c r="E82" s="104"/>
      <c r="F82" s="71"/>
      <c r="G82" s="63"/>
    </row>
    <row r="83" spans="1:7" s="234" customFormat="1">
      <c r="A83" s="63" t="str">
        <f>IF(B82="",MAX($A$8:A82)+1,"")</f>
        <v/>
      </c>
      <c r="B83" s="253" t="s">
        <v>371</v>
      </c>
      <c r="C83" s="152"/>
      <c r="D83" s="98"/>
      <c r="E83" s="104"/>
      <c r="F83" s="71"/>
      <c r="G83" s="63"/>
    </row>
    <row r="84" spans="1:7" s="234" customFormat="1">
      <c r="A84" s="63"/>
      <c r="B84" s="253" t="s">
        <v>372</v>
      </c>
      <c r="C84" s="152"/>
      <c r="D84" s="98"/>
      <c r="E84" s="104"/>
      <c r="F84" s="71"/>
      <c r="G84" s="63"/>
    </row>
    <row r="85" spans="1:7" s="234" customFormat="1">
      <c r="A85" s="63"/>
      <c r="B85" s="253" t="s">
        <v>415</v>
      </c>
      <c r="C85" s="152"/>
      <c r="D85" s="98"/>
      <c r="E85" s="104"/>
      <c r="F85" s="71"/>
      <c r="G85" s="63"/>
    </row>
    <row r="86" spans="1:7" s="234" customFormat="1">
      <c r="A86" s="63"/>
      <c r="B86" s="253" t="s">
        <v>434</v>
      </c>
      <c r="C86" s="152"/>
      <c r="D86" s="98"/>
      <c r="E86" s="104"/>
      <c r="F86" s="71"/>
      <c r="G86" s="63"/>
    </row>
    <row r="87" spans="1:7" s="234" customFormat="1">
      <c r="A87" s="63"/>
      <c r="B87" s="253" t="s">
        <v>374</v>
      </c>
      <c r="C87" s="152"/>
      <c r="D87" s="98"/>
      <c r="E87" s="104"/>
      <c r="F87" s="71"/>
      <c r="G87" s="63"/>
    </row>
    <row r="88" spans="1:7" s="234" customFormat="1">
      <c r="A88" s="63"/>
      <c r="B88" s="253" t="s">
        <v>373</v>
      </c>
      <c r="C88" s="152"/>
      <c r="D88" s="98"/>
      <c r="E88" s="104"/>
      <c r="F88" s="71"/>
      <c r="G88" s="63"/>
    </row>
    <row r="89" spans="1:7" s="234" customFormat="1">
      <c r="A89" s="63"/>
      <c r="B89" s="253" t="s">
        <v>433</v>
      </c>
      <c r="C89" s="152"/>
      <c r="D89" s="98"/>
      <c r="E89" s="104"/>
      <c r="F89" s="71"/>
      <c r="G89" s="63"/>
    </row>
    <row r="90" spans="1:7" s="234" customFormat="1">
      <c r="A90" s="63"/>
      <c r="B90" s="253" t="s">
        <v>375</v>
      </c>
      <c r="C90" s="152"/>
      <c r="D90" s="98"/>
      <c r="E90" s="104"/>
      <c r="F90" s="71"/>
      <c r="G90" s="63"/>
    </row>
    <row r="91" spans="1:7" s="234" customFormat="1">
      <c r="A91" s="63"/>
      <c r="B91" s="245" t="s">
        <v>49</v>
      </c>
      <c r="C91" s="152" t="s">
        <v>8</v>
      </c>
      <c r="D91" s="98">
        <v>1</v>
      </c>
      <c r="E91" s="72"/>
      <c r="F91" s="71">
        <f>IF(B77="REKAPITULACIJA",+SUM(F79:F$175),IF(E91=" ","",+D91*E91))</f>
        <v>0</v>
      </c>
      <c r="G91" s="63"/>
    </row>
    <row r="92" spans="1:7" s="234" customFormat="1">
      <c r="A92" s="63"/>
      <c r="B92" s="249"/>
      <c r="C92" s="250"/>
      <c r="D92" s="244"/>
      <c r="E92" s="233"/>
    </row>
    <row r="93" spans="1:7" s="234" customFormat="1">
      <c r="A93" s="63"/>
      <c r="B93" s="259" t="s">
        <v>341</v>
      </c>
      <c r="C93" s="247"/>
      <c r="D93" s="248"/>
      <c r="E93" s="233"/>
    </row>
    <row r="94" spans="1:7" s="234" customFormat="1">
      <c r="A94" s="63" t="str">
        <f>IF(B93="",MAX($A$8:A93)+1,"")</f>
        <v/>
      </c>
      <c r="B94" s="251"/>
      <c r="C94" s="247"/>
      <c r="D94" s="248"/>
      <c r="E94" s="233"/>
    </row>
    <row r="95" spans="1:7" s="234" customFormat="1" ht="52.8">
      <c r="A95" s="63">
        <f>IF(B94="",MAX($A$8:A94)+1,"")</f>
        <v>16</v>
      </c>
      <c r="B95" s="245" t="s">
        <v>435</v>
      </c>
      <c r="C95" s="239"/>
      <c r="D95" s="246"/>
      <c r="E95" s="233"/>
    </row>
    <row r="96" spans="1:7" s="234" customFormat="1">
      <c r="A96" s="63" t="str">
        <f>IF(B95="",MAX($A$8:A95)+1,"")</f>
        <v/>
      </c>
      <c r="B96" s="252" t="s">
        <v>342</v>
      </c>
      <c r="C96" s="239"/>
      <c r="D96" s="246"/>
      <c r="E96" s="233"/>
    </row>
    <row r="97" spans="1:7" s="234" customFormat="1" ht="26.4">
      <c r="A97" s="63" t="str">
        <f>IF(B96="",MAX($A$8:A96)+1,"")</f>
        <v/>
      </c>
      <c r="B97" s="252" t="s">
        <v>343</v>
      </c>
      <c r="C97" s="239"/>
      <c r="D97" s="246"/>
      <c r="E97" s="233"/>
    </row>
    <row r="98" spans="1:7" s="234" customFormat="1">
      <c r="A98" s="63" t="str">
        <f>IF(B97="",MAX($A$8:A97)+1,"")</f>
        <v/>
      </c>
      <c r="B98" s="252" t="s">
        <v>344</v>
      </c>
      <c r="C98" s="239"/>
      <c r="D98" s="246"/>
      <c r="E98" s="233"/>
    </row>
    <row r="99" spans="1:7" s="234" customFormat="1" ht="26.4">
      <c r="A99" s="63" t="str">
        <f>IF(B98="",MAX($A$8:A98)+1,"")</f>
        <v/>
      </c>
      <c r="B99" s="252" t="s">
        <v>345</v>
      </c>
      <c r="C99" s="239"/>
      <c r="D99" s="246"/>
      <c r="E99" s="233"/>
    </row>
    <row r="100" spans="1:7" s="234" customFormat="1" ht="26.4">
      <c r="A100" s="63" t="str">
        <f>IF(B99="",MAX($A$8:A99)+1,"")</f>
        <v/>
      </c>
      <c r="B100" s="252" t="s">
        <v>346</v>
      </c>
      <c r="C100" s="239"/>
      <c r="D100" s="246"/>
      <c r="E100" s="233"/>
    </row>
    <row r="101" spans="1:7" s="234" customFormat="1">
      <c r="A101" s="63" t="str">
        <f>IF(B100="",MAX($A$8:A100)+1,"")</f>
        <v/>
      </c>
      <c r="B101" s="245" t="s">
        <v>347</v>
      </c>
      <c r="C101" s="247"/>
      <c r="D101" s="248"/>
      <c r="E101" s="233"/>
    </row>
    <row r="102" spans="1:7" s="234" customFormat="1">
      <c r="A102" s="63" t="str">
        <f>IF(B101="",MAX($A$8:A101)+1,"")</f>
        <v/>
      </c>
      <c r="B102" s="245" t="s">
        <v>348</v>
      </c>
      <c r="C102" s="247"/>
      <c r="D102" s="248"/>
      <c r="E102" s="233"/>
    </row>
    <row r="103" spans="1:7" s="234" customFormat="1">
      <c r="A103" s="63" t="str">
        <f>IF(B102="",MAX($A$8:A102)+1,"")</f>
        <v/>
      </c>
      <c r="B103" s="245" t="s">
        <v>349</v>
      </c>
      <c r="C103" s="247"/>
      <c r="D103" s="248"/>
      <c r="E103" s="233"/>
    </row>
    <row r="104" spans="1:7" s="234" customFormat="1">
      <c r="A104" s="63" t="str">
        <f>IF(B103="",MAX($A$8:A103)+1,"")</f>
        <v/>
      </c>
      <c r="B104" s="245" t="s">
        <v>350</v>
      </c>
      <c r="C104" s="152" t="s">
        <v>8</v>
      </c>
      <c r="D104" s="98">
        <v>1</v>
      </c>
      <c r="E104" s="72"/>
      <c r="F104" s="71">
        <f>IF(B103="REKAPITULACIJA",+SUM(F104:F$175),IF(E104=" ","",+D104*E104))</f>
        <v>0</v>
      </c>
      <c r="G104" s="63"/>
    </row>
    <row r="105" spans="1:7" s="234" customFormat="1">
      <c r="A105" s="63" t="str">
        <f>IF(B104="",MAX($A$8:A104)+1,"")</f>
        <v/>
      </c>
      <c r="B105" s="249"/>
      <c r="C105" s="250"/>
      <c r="D105" s="244"/>
      <c r="E105" s="233"/>
    </row>
    <row r="106" spans="1:7" s="234" customFormat="1">
      <c r="A106" s="63"/>
      <c r="B106" s="259" t="s">
        <v>351</v>
      </c>
      <c r="C106" s="247"/>
      <c r="D106" s="248"/>
      <c r="E106" s="233"/>
    </row>
    <row r="107" spans="1:7" s="234" customFormat="1">
      <c r="A107" s="63" t="str">
        <f>IF(B106="",MAX($A$8:A106)+1,"")</f>
        <v/>
      </c>
      <c r="B107" s="251"/>
      <c r="C107" s="247"/>
      <c r="D107" s="248"/>
      <c r="E107" s="233"/>
    </row>
    <row r="108" spans="1:7" s="234" customFormat="1" ht="39.6">
      <c r="A108" s="63">
        <f>IF(B107="",MAX($A$8:A107)+1,"")</f>
        <v>17</v>
      </c>
      <c r="B108" s="245" t="s">
        <v>416</v>
      </c>
      <c r="C108" s="239"/>
      <c r="D108" s="246"/>
      <c r="E108" s="233"/>
    </row>
    <row r="109" spans="1:7" s="234" customFormat="1">
      <c r="A109" s="63" t="str">
        <f>IF(B108="",MAX($A$8:A108)+1,"")</f>
        <v/>
      </c>
      <c r="B109" s="253" t="s">
        <v>352</v>
      </c>
      <c r="C109" s="239"/>
      <c r="D109" s="246"/>
      <c r="E109" s="233"/>
    </row>
    <row r="110" spans="1:7" s="234" customFormat="1" ht="26.4">
      <c r="A110" s="63" t="str">
        <f>IF(B109="",MAX($A$8:A109)+1,"")</f>
        <v/>
      </c>
      <c r="B110" s="253" t="s">
        <v>353</v>
      </c>
      <c r="C110" s="239"/>
      <c r="D110" s="246"/>
      <c r="E110" s="233"/>
    </row>
    <row r="111" spans="1:7" s="234" customFormat="1" ht="26.4">
      <c r="A111" s="63" t="str">
        <f>IF(B110="",MAX($A$8:A110)+1,"")</f>
        <v/>
      </c>
      <c r="B111" s="253" t="s">
        <v>354</v>
      </c>
      <c r="C111" s="239"/>
      <c r="D111" s="246"/>
      <c r="E111" s="233"/>
    </row>
    <row r="112" spans="1:7" s="234" customFormat="1">
      <c r="A112" s="63" t="str">
        <f>IF(B111="",MAX($A$8:A111)+1,"")</f>
        <v/>
      </c>
      <c r="B112" s="253" t="s">
        <v>355</v>
      </c>
      <c r="C112" s="239"/>
      <c r="D112" s="246"/>
      <c r="E112" s="233"/>
    </row>
    <row r="113" spans="1:12" s="234" customFormat="1">
      <c r="A113" s="63" t="str">
        <f>IF(B112="",MAX($A$8:A112)+1,"")</f>
        <v/>
      </c>
      <c r="B113" s="253" t="s">
        <v>417</v>
      </c>
      <c r="C113" s="239"/>
      <c r="D113" s="246"/>
      <c r="E113" s="233"/>
    </row>
    <row r="114" spans="1:12" s="234" customFormat="1">
      <c r="A114" s="63" t="str">
        <f>IF(B112="",MAX($A$8:A112)+1,"")</f>
        <v/>
      </c>
      <c r="B114" s="253" t="s">
        <v>356</v>
      </c>
      <c r="C114" s="239"/>
      <c r="D114" s="246"/>
      <c r="E114" s="233"/>
    </row>
    <row r="115" spans="1:12" s="234" customFormat="1" ht="26.4">
      <c r="A115" s="63" t="str">
        <f>IF(B114="",MAX($A$8:A114)+1,"")</f>
        <v/>
      </c>
      <c r="B115" s="253" t="s">
        <v>357</v>
      </c>
      <c r="C115" s="247"/>
      <c r="D115" s="248"/>
      <c r="E115" s="233"/>
    </row>
    <row r="116" spans="1:12" s="234" customFormat="1">
      <c r="A116" s="63" t="str">
        <f>IF(B115="",MAX($A$8:A115)+1,"")</f>
        <v/>
      </c>
      <c r="B116" s="253" t="s">
        <v>358</v>
      </c>
      <c r="C116" s="247"/>
      <c r="D116" s="248"/>
      <c r="E116" s="233"/>
    </row>
    <row r="117" spans="1:12" s="234" customFormat="1" ht="26.4">
      <c r="A117" s="63" t="str">
        <f>IF(B116="",MAX($A$8:A116)+1,"")</f>
        <v/>
      </c>
      <c r="B117" s="253" t="s">
        <v>359</v>
      </c>
      <c r="C117" s="247"/>
      <c r="D117" s="248"/>
      <c r="E117" s="233"/>
    </row>
    <row r="118" spans="1:12" s="234" customFormat="1">
      <c r="A118" s="63" t="str">
        <f>IF(B117="",MAX($A$8:A117)+1,"")</f>
        <v/>
      </c>
      <c r="B118" s="253" t="s">
        <v>360</v>
      </c>
      <c r="C118" s="247"/>
      <c r="D118" s="241"/>
      <c r="E118" s="233"/>
    </row>
    <row r="119" spans="1:12" s="234" customFormat="1">
      <c r="A119" s="63" t="str">
        <f>IF(B118="",MAX($A$8:A118)+1,"")</f>
        <v/>
      </c>
      <c r="B119" s="253" t="s">
        <v>361</v>
      </c>
      <c r="C119" s="247"/>
      <c r="D119" s="241"/>
      <c r="E119" s="233"/>
    </row>
    <row r="120" spans="1:12" s="234" customFormat="1">
      <c r="A120" s="63" t="str">
        <f>IF(B119="",MAX($A$8:A119)+1,"")</f>
        <v/>
      </c>
      <c r="B120" s="245" t="s">
        <v>347</v>
      </c>
      <c r="C120" s="247"/>
      <c r="D120" s="241"/>
      <c r="E120" s="233"/>
    </row>
    <row r="121" spans="1:12" s="234" customFormat="1">
      <c r="A121" s="63" t="str">
        <f>IF(B120="",MAX($A$8:A120)+1,"")</f>
        <v/>
      </c>
      <c r="B121" s="245" t="s">
        <v>349</v>
      </c>
      <c r="C121" s="247"/>
      <c r="D121" s="241"/>
      <c r="E121" s="233"/>
    </row>
    <row r="122" spans="1:12" s="234" customFormat="1">
      <c r="A122" s="63" t="str">
        <f>IF(B121="",MAX($A$8:A121)+1,"")</f>
        <v/>
      </c>
      <c r="B122" s="245" t="s">
        <v>350</v>
      </c>
      <c r="C122" s="152" t="s">
        <v>8</v>
      </c>
      <c r="D122" s="98">
        <v>1</v>
      </c>
      <c r="E122" s="72"/>
      <c r="F122" s="71">
        <f>IF(B121="REKAPITULACIJA",+SUM(F122:F$175),IF(E122=" ","",+D122*E122))</f>
        <v>0</v>
      </c>
      <c r="G122" s="63"/>
    </row>
    <row r="123" spans="1:12" s="234" customFormat="1">
      <c r="A123" s="63" t="str">
        <f>IF(B122="",MAX($A$8:A122)+1,"")</f>
        <v/>
      </c>
      <c r="B123" s="231"/>
      <c r="C123" s="232"/>
      <c r="D123" s="233"/>
      <c r="E123" s="233"/>
    </row>
    <row r="124" spans="1:12" s="234" customFormat="1">
      <c r="A124" s="63"/>
      <c r="B124" s="231" t="s">
        <v>365</v>
      </c>
      <c r="C124" s="232"/>
      <c r="D124" s="233"/>
      <c r="E124" s="233"/>
    </row>
    <row r="125" spans="1:12" s="234" customFormat="1">
      <c r="A125" s="63" t="str">
        <f>IF(B124="",MAX($A$8:A124)+1,"")</f>
        <v/>
      </c>
      <c r="B125" s="231"/>
      <c r="C125" s="232"/>
      <c r="D125" s="233"/>
      <c r="E125" s="233"/>
    </row>
    <row r="126" spans="1:12" s="107" customFormat="1" ht="66.599999999999994">
      <c r="A126" s="63"/>
      <c r="B126" s="99" t="s">
        <v>368</v>
      </c>
      <c r="C126" s="257"/>
      <c r="D126" s="258"/>
      <c r="E126" s="108"/>
      <c r="F126" s="105"/>
      <c r="G126" s="109"/>
      <c r="H126" s="110"/>
      <c r="I126" s="111"/>
      <c r="J126" s="106"/>
      <c r="K126" s="106"/>
      <c r="L126" s="106"/>
    </row>
    <row r="127" spans="1:12" customFormat="1" ht="52.8">
      <c r="A127" s="63" t="str">
        <f>IF(B126="",MAX($A$8:A126)+1,"")</f>
        <v/>
      </c>
      <c r="B127" s="192" t="s">
        <v>178</v>
      </c>
      <c r="C127" s="180"/>
      <c r="D127" s="22"/>
      <c r="E127" s="181"/>
      <c r="F127" s="183"/>
      <c r="G127" s="183"/>
      <c r="H127" s="184"/>
      <c r="I127" s="189"/>
      <c r="J127" s="191"/>
    </row>
    <row r="128" spans="1:12" s="107" customFormat="1" ht="6" customHeight="1">
      <c r="A128" s="63" t="str">
        <f>IF(B127="",MAX($A$8:A127)+1,"")</f>
        <v/>
      </c>
      <c r="B128" s="99"/>
      <c r="C128" s="257"/>
      <c r="D128" s="258"/>
      <c r="E128" s="108"/>
      <c r="F128" s="105"/>
      <c r="G128" s="109"/>
      <c r="H128" s="110"/>
      <c r="I128" s="111"/>
      <c r="J128" s="106"/>
      <c r="K128" s="106"/>
      <c r="L128" s="106"/>
    </row>
    <row r="129" spans="1:13" s="113" customFormat="1" ht="13.8">
      <c r="A129" s="63">
        <f>IF(B128="",MAX($A$8:A128)+1,"")</f>
        <v>18</v>
      </c>
      <c r="B129" s="99" t="s">
        <v>390</v>
      </c>
      <c r="C129" s="152" t="s">
        <v>6</v>
      </c>
      <c r="D129" s="98">
        <v>221</v>
      </c>
      <c r="E129" s="72"/>
      <c r="F129" s="71">
        <f>IF(B129="REKAPITULACIJA",+SUM(F130:F$175),IF(E129=" ","",+D129*E129))</f>
        <v>0</v>
      </c>
      <c r="G129" s="63"/>
      <c r="H129" s="112"/>
      <c r="J129" s="114"/>
      <c r="K129" s="115"/>
      <c r="L129" s="115"/>
      <c r="M129" s="115"/>
    </row>
    <row r="130" spans="1:13" s="121" customFormat="1" ht="6" customHeight="1">
      <c r="A130" s="63" t="str">
        <f>IF(B129="",MAX($A$8:A129)+1,"")</f>
        <v/>
      </c>
      <c r="B130" s="99"/>
      <c r="C130" s="254"/>
      <c r="D130" s="255"/>
      <c r="E130" s="116"/>
      <c r="F130" s="105"/>
      <c r="G130" s="109"/>
      <c r="H130" s="117"/>
      <c r="I130" s="118"/>
      <c r="J130" s="119"/>
      <c r="K130" s="120"/>
      <c r="L130" s="120"/>
      <c r="M130" s="120"/>
    </row>
    <row r="131" spans="1:13" s="113" customFormat="1" ht="13.8">
      <c r="A131" s="63">
        <f>IF(B130="",MAX($A$8:A130)+1,"")</f>
        <v>19</v>
      </c>
      <c r="B131" s="99" t="s">
        <v>391</v>
      </c>
      <c r="C131" s="152" t="s">
        <v>6</v>
      </c>
      <c r="D131" s="98">
        <v>102</v>
      </c>
      <c r="E131" s="72"/>
      <c r="F131" s="71">
        <f>IF(B131="REKAPITULACIJA",+SUM(F132:F$175),IF(E131=" ","",+D131*E131))</f>
        <v>0</v>
      </c>
      <c r="G131" s="63"/>
      <c r="H131" s="112"/>
      <c r="J131" s="114"/>
      <c r="K131" s="115"/>
      <c r="L131" s="115"/>
      <c r="M131" s="115"/>
    </row>
    <row r="132" spans="1:13" s="121" customFormat="1" ht="6" customHeight="1">
      <c r="A132" s="63" t="str">
        <f>IF(B131="",MAX($A$8:A131)+1,"")</f>
        <v/>
      </c>
      <c r="B132" s="99"/>
      <c r="C132" s="254"/>
      <c r="D132" s="255"/>
      <c r="E132" s="116"/>
      <c r="F132" s="105"/>
      <c r="G132" s="109"/>
      <c r="H132" s="117"/>
      <c r="I132" s="118"/>
      <c r="J132" s="119"/>
      <c r="K132" s="120"/>
      <c r="L132" s="120"/>
      <c r="M132" s="120"/>
    </row>
    <row r="133" spans="1:13" s="113" customFormat="1" ht="13.8">
      <c r="A133" s="63">
        <f>IF(B132="",MAX($A$8:A132)+1,"")</f>
        <v>20</v>
      </c>
      <c r="B133" s="99" t="s">
        <v>111</v>
      </c>
      <c r="C133" s="152" t="s">
        <v>6</v>
      </c>
      <c r="D133" s="98">
        <v>189</v>
      </c>
      <c r="E133" s="72"/>
      <c r="F133" s="71">
        <f>IF(B133="REKAPITULACIJA",+SUM(F134:F$175),IF(E133=" ","",+D133*E133))</f>
        <v>0</v>
      </c>
      <c r="G133" s="63"/>
      <c r="H133" s="112"/>
      <c r="J133" s="114"/>
      <c r="K133" s="115"/>
      <c r="L133" s="115"/>
      <c r="M133" s="115"/>
    </row>
    <row r="134" spans="1:13" s="121" customFormat="1" ht="6" customHeight="1">
      <c r="A134" s="63" t="str">
        <f>IF(B133="",MAX($A$8:A133)+1,"")</f>
        <v/>
      </c>
      <c r="B134" s="99"/>
      <c r="C134" s="254"/>
      <c r="D134" s="255"/>
      <c r="E134" s="116"/>
      <c r="F134" s="105"/>
      <c r="G134" s="109"/>
      <c r="H134" s="117"/>
      <c r="I134" s="118"/>
      <c r="J134" s="119"/>
      <c r="K134" s="120"/>
      <c r="L134" s="120"/>
      <c r="M134" s="120"/>
    </row>
    <row r="135" spans="1:13" s="113" customFormat="1" ht="13.8">
      <c r="A135" s="63">
        <f>IF(B134="",MAX($A$8:A134)+1,"")</f>
        <v>21</v>
      </c>
      <c r="B135" s="213" t="s">
        <v>414</v>
      </c>
      <c r="C135" s="152" t="s">
        <v>6</v>
      </c>
      <c r="D135" s="98">
        <v>75</v>
      </c>
      <c r="E135" s="72"/>
      <c r="F135" s="71">
        <f>IF(B135="REKAPITULACIJA",+SUM(F136:F$175),IF(E135=" ","",+D135*E135))</f>
        <v>0</v>
      </c>
      <c r="G135" s="63"/>
      <c r="H135" s="112"/>
      <c r="J135" s="114"/>
      <c r="K135" s="115"/>
      <c r="L135" s="115"/>
      <c r="M135" s="115"/>
    </row>
    <row r="136" spans="1:13" s="121" customFormat="1">
      <c r="A136" s="63" t="str">
        <f>IF(B135="",MAX($A$8:A135)+1,"")</f>
        <v/>
      </c>
      <c r="B136" s="99"/>
      <c r="C136" s="254"/>
      <c r="D136" s="255"/>
      <c r="E136" s="116"/>
      <c r="F136" s="105"/>
      <c r="G136" s="109"/>
      <c r="H136" s="117"/>
      <c r="I136" s="118"/>
      <c r="J136" s="119"/>
      <c r="K136" s="120"/>
      <c r="L136" s="120"/>
      <c r="M136" s="120"/>
    </row>
    <row r="137" spans="1:13" ht="66">
      <c r="A137" s="63">
        <f>IF(B136="",MAX($A$8:A136)+1,"")</f>
        <v>22</v>
      </c>
      <c r="B137" s="99" t="s">
        <v>265</v>
      </c>
      <c r="C137" s="152"/>
      <c r="D137" s="98"/>
      <c r="E137" s="71"/>
      <c r="F137" s="71"/>
      <c r="G137" s="71"/>
    </row>
    <row r="138" spans="1:13">
      <c r="A138" s="63"/>
      <c r="B138" s="99" t="s">
        <v>28</v>
      </c>
      <c r="C138" s="152" t="s">
        <v>6</v>
      </c>
      <c r="D138" s="98">
        <v>326</v>
      </c>
      <c r="E138" s="72"/>
      <c r="F138" s="71">
        <f>IF(B138="REKAPITULACIJA",+SUM(F139:F$175),IF(E138=" ","",+D138*E138))</f>
        <v>0</v>
      </c>
      <c r="G138" s="71"/>
      <c r="J138" s="131"/>
    </row>
    <row r="139" spans="1:13">
      <c r="A139" s="63"/>
      <c r="B139" s="100"/>
      <c r="C139" s="152"/>
      <c r="D139" s="98"/>
      <c r="E139" s="71"/>
      <c r="F139" s="71"/>
      <c r="G139" s="71"/>
    </row>
    <row r="140" spans="1:13" ht="26.4">
      <c r="A140" s="63">
        <f>IF(B139="",MAX($A$8:A139)+1,"")</f>
        <v>23</v>
      </c>
      <c r="B140" s="99" t="s">
        <v>51</v>
      </c>
      <c r="C140" s="152"/>
      <c r="D140" s="98"/>
      <c r="E140" s="71"/>
      <c r="F140" s="71"/>
      <c r="G140" s="71"/>
    </row>
    <row r="141" spans="1:13">
      <c r="A141" s="63" t="str">
        <f>IF(B140="",MAX($A$8:A140)+1,"")</f>
        <v/>
      </c>
      <c r="B141" s="99" t="s">
        <v>53</v>
      </c>
      <c r="C141" s="152" t="s">
        <v>6</v>
      </c>
      <c r="D141" s="98">
        <v>195</v>
      </c>
      <c r="E141" s="72"/>
      <c r="F141" s="71">
        <f>IF(B141="REKAPITULACIJA",+SUM(F142:F$175),IF(E141=" ","",+D141*E141))</f>
        <v>0</v>
      </c>
      <c r="G141" s="71"/>
    </row>
    <row r="142" spans="1:13">
      <c r="A142" s="63" t="str">
        <f>IF(B141="",MAX($A$8:A141)+1,"")</f>
        <v/>
      </c>
      <c r="B142" s="100"/>
      <c r="C142" s="152"/>
      <c r="D142" s="98"/>
      <c r="E142" s="71"/>
      <c r="F142" s="71"/>
      <c r="G142" s="71"/>
    </row>
    <row r="143" spans="1:13" s="234" customFormat="1">
      <c r="A143" s="63"/>
      <c r="B143" s="231" t="s">
        <v>410</v>
      </c>
      <c r="C143" s="232"/>
      <c r="D143" s="233"/>
      <c r="E143" s="233"/>
    </row>
    <row r="144" spans="1:13" s="234" customFormat="1">
      <c r="A144" s="63" t="str">
        <f>IF(B143="",MAX($A$8:A143)+1,"")</f>
        <v/>
      </c>
      <c r="B144" s="231"/>
      <c r="C144" s="232"/>
      <c r="D144" s="233"/>
      <c r="E144" s="233"/>
    </row>
    <row r="145" spans="1:8" ht="26.4">
      <c r="A145" s="63">
        <f>IF(B144="",MAX($A$8:A144)+1,"")</f>
        <v>24</v>
      </c>
      <c r="B145" s="99" t="s">
        <v>399</v>
      </c>
      <c r="C145" s="152"/>
      <c r="D145" s="98"/>
      <c r="E145" s="71"/>
      <c r="F145" s="71"/>
      <c r="G145" s="71"/>
    </row>
    <row r="146" spans="1:8" ht="39.6">
      <c r="A146" s="63" t="str">
        <f>IF(B145="",MAX($A$8:A145)+1,"")</f>
        <v/>
      </c>
      <c r="B146" s="99" t="s">
        <v>394</v>
      </c>
      <c r="C146" s="211" t="s">
        <v>7</v>
      </c>
      <c r="D146" s="212">
        <v>1</v>
      </c>
      <c r="E146" s="71"/>
      <c r="F146" s="71"/>
      <c r="G146" s="84" t="str">
        <f t="shared" ref="G146:G162" si="0">IF(LEN(B146)&gt;255, LEN(B146)-255," ")</f>
        <v xml:space="preserve"> </v>
      </c>
      <c r="H146" s="16"/>
    </row>
    <row r="147" spans="1:8">
      <c r="A147" s="63" t="str">
        <f>IF(B146="",MAX($A$8:A146)+1,"")</f>
        <v/>
      </c>
      <c r="B147" s="99" t="s">
        <v>395</v>
      </c>
      <c r="C147" s="211" t="s">
        <v>7</v>
      </c>
      <c r="D147" s="212">
        <v>1</v>
      </c>
      <c r="E147" s="71"/>
      <c r="F147" s="71"/>
      <c r="G147" s="84" t="str">
        <f t="shared" si="0"/>
        <v xml:space="preserve"> </v>
      </c>
      <c r="H147" s="16"/>
    </row>
    <row r="148" spans="1:8">
      <c r="A148" s="63" t="str">
        <f>IF(B147="",MAX($A$8:A147)+1,"")</f>
        <v/>
      </c>
      <c r="B148" s="99" t="s">
        <v>397</v>
      </c>
      <c r="C148" s="211" t="s">
        <v>7</v>
      </c>
      <c r="D148" s="212">
        <v>8</v>
      </c>
      <c r="E148" s="71"/>
      <c r="F148" s="71"/>
      <c r="G148" s="84" t="str">
        <f t="shared" si="0"/>
        <v xml:space="preserve"> </v>
      </c>
      <c r="H148" s="16"/>
    </row>
    <row r="149" spans="1:8">
      <c r="A149" s="63" t="str">
        <f>IF(B148="",MAX($A$8:A148)+1,"")</f>
        <v/>
      </c>
      <c r="B149" s="99" t="s">
        <v>129</v>
      </c>
      <c r="C149" s="211" t="s">
        <v>7</v>
      </c>
      <c r="D149" s="212">
        <v>8</v>
      </c>
      <c r="E149" s="71"/>
      <c r="F149" s="71"/>
      <c r="G149" s="84" t="str">
        <f t="shared" si="0"/>
        <v xml:space="preserve"> </v>
      </c>
      <c r="H149" s="16"/>
    </row>
    <row r="150" spans="1:8">
      <c r="A150" s="63" t="str">
        <f>IF(B149="",MAX($A$8:A149)+1,"")</f>
        <v/>
      </c>
      <c r="B150" s="99" t="s">
        <v>130</v>
      </c>
      <c r="C150" s="211" t="s">
        <v>7</v>
      </c>
      <c r="D150" s="212">
        <v>3</v>
      </c>
      <c r="E150" s="71"/>
      <c r="F150" s="71"/>
      <c r="G150" s="84" t="str">
        <f t="shared" si="0"/>
        <v xml:space="preserve"> </v>
      </c>
      <c r="H150" s="16"/>
    </row>
    <row r="151" spans="1:8">
      <c r="A151" s="63" t="str">
        <f>IF(B150="",MAX($A$8:A150)+1,"")</f>
        <v/>
      </c>
      <c r="B151" s="99" t="s">
        <v>398</v>
      </c>
      <c r="C151" s="211" t="s">
        <v>7</v>
      </c>
      <c r="D151" s="212">
        <v>1</v>
      </c>
      <c r="E151" s="71"/>
      <c r="F151" s="71"/>
      <c r="G151" s="84" t="str">
        <f t="shared" ref="G151" si="1">IF(LEN(B151)&gt;255, LEN(B151)-255," ")</f>
        <v xml:space="preserve"> </v>
      </c>
      <c r="H151" s="16"/>
    </row>
    <row r="152" spans="1:8">
      <c r="A152" s="63" t="str">
        <f>IF(B151="",MAX($A$8:A151)+1,"")</f>
        <v/>
      </c>
      <c r="B152" s="99" t="s">
        <v>126</v>
      </c>
      <c r="C152" s="211" t="s">
        <v>7</v>
      </c>
      <c r="D152" s="212">
        <v>10</v>
      </c>
      <c r="E152" s="71"/>
      <c r="F152" s="71"/>
      <c r="G152" s="84" t="str">
        <f t="shared" si="0"/>
        <v xml:space="preserve"> </v>
      </c>
      <c r="H152" s="16"/>
    </row>
    <row r="153" spans="1:8">
      <c r="A153" s="63" t="str">
        <f>IF(B152="",MAX($A$8:A152)+1,"")</f>
        <v/>
      </c>
      <c r="B153" s="99" t="s">
        <v>131</v>
      </c>
      <c r="C153" s="211" t="s">
        <v>7</v>
      </c>
      <c r="D153" s="212">
        <v>1</v>
      </c>
      <c r="E153" s="71"/>
      <c r="F153" s="71"/>
      <c r="G153" s="84" t="str">
        <f t="shared" si="0"/>
        <v xml:space="preserve"> </v>
      </c>
      <c r="H153" s="16"/>
    </row>
    <row r="154" spans="1:8">
      <c r="A154" s="63" t="str">
        <f>IF(B153="",MAX($A$8:A153)+1,"")</f>
        <v/>
      </c>
      <c r="B154" s="99" t="s">
        <v>120</v>
      </c>
      <c r="C154" s="211" t="s">
        <v>7</v>
      </c>
      <c r="D154" s="212">
        <v>3</v>
      </c>
      <c r="E154" s="71"/>
      <c r="F154" s="71"/>
      <c r="G154" s="84" t="str">
        <f t="shared" si="0"/>
        <v xml:space="preserve"> </v>
      </c>
      <c r="H154" s="16"/>
    </row>
    <row r="155" spans="1:8">
      <c r="A155" s="63" t="str">
        <f>IF(B154="",MAX($A$8:A154)+1,"")</f>
        <v/>
      </c>
      <c r="B155" s="99" t="s">
        <v>400</v>
      </c>
      <c r="C155" s="211" t="s">
        <v>7</v>
      </c>
      <c r="D155" s="212">
        <v>5</v>
      </c>
      <c r="E155" s="71"/>
      <c r="F155" s="71"/>
      <c r="G155" s="84" t="str">
        <f t="shared" si="0"/>
        <v xml:space="preserve"> </v>
      </c>
      <c r="H155" s="16"/>
    </row>
    <row r="156" spans="1:8">
      <c r="A156" s="63" t="str">
        <f>IF(B155="",MAX($A$8:A155)+1,"")</f>
        <v/>
      </c>
      <c r="B156" s="99" t="s">
        <v>123</v>
      </c>
      <c r="C156" s="211" t="s">
        <v>7</v>
      </c>
      <c r="D156" s="212">
        <v>1</v>
      </c>
      <c r="E156" s="71"/>
      <c r="F156" s="71"/>
      <c r="G156" s="84" t="str">
        <f t="shared" si="0"/>
        <v xml:space="preserve"> </v>
      </c>
      <c r="H156" s="16"/>
    </row>
    <row r="157" spans="1:8">
      <c r="A157" s="63" t="str">
        <f>IF(B156="",MAX($A$8:A156)+1,"")</f>
        <v/>
      </c>
      <c r="B157" s="99" t="s">
        <v>124</v>
      </c>
      <c r="C157" s="211" t="s">
        <v>7</v>
      </c>
      <c r="D157" s="212">
        <v>1</v>
      </c>
      <c r="E157" s="71"/>
      <c r="F157" s="71"/>
      <c r="G157" s="84" t="str">
        <f t="shared" si="0"/>
        <v xml:space="preserve"> </v>
      </c>
      <c r="H157" s="16"/>
    </row>
    <row r="158" spans="1:8">
      <c r="A158" s="63" t="str">
        <f>IF(B157="",MAX($A$8:A157)+1,"")</f>
        <v/>
      </c>
      <c r="B158" s="99" t="s">
        <v>125</v>
      </c>
      <c r="C158" s="211" t="s">
        <v>7</v>
      </c>
      <c r="D158" s="212">
        <v>1</v>
      </c>
      <c r="E158" s="71"/>
      <c r="F158" s="71"/>
      <c r="G158" s="84" t="str">
        <f t="shared" si="0"/>
        <v xml:space="preserve"> </v>
      </c>
      <c r="H158" s="16"/>
    </row>
    <row r="159" spans="1:8">
      <c r="A159" s="63" t="str">
        <f>IF(B158="",MAX($A$8:A158)+1,"")</f>
        <v/>
      </c>
      <c r="B159" s="99" t="s">
        <v>119</v>
      </c>
      <c r="C159" s="211" t="s">
        <v>7</v>
      </c>
      <c r="D159" s="212">
        <v>1</v>
      </c>
      <c r="E159" s="71"/>
      <c r="F159" s="71"/>
      <c r="G159" s="84" t="str">
        <f t="shared" si="0"/>
        <v xml:space="preserve"> </v>
      </c>
      <c r="H159" s="16"/>
    </row>
    <row r="160" spans="1:8" ht="52.8">
      <c r="A160" s="63" t="str">
        <f>IF(B159="",MAX($A$8:A159)+1,"")</f>
        <v/>
      </c>
      <c r="B160" s="99" t="s">
        <v>128</v>
      </c>
      <c r="C160" s="211" t="s">
        <v>8</v>
      </c>
      <c r="D160" s="212">
        <v>1</v>
      </c>
      <c r="E160" s="71"/>
      <c r="F160" s="71"/>
      <c r="G160" s="84" t="str">
        <f t="shared" si="0"/>
        <v xml:space="preserve"> </v>
      </c>
      <c r="H160" s="16"/>
    </row>
    <row r="161" spans="1:14" ht="26.4">
      <c r="A161" s="63"/>
      <c r="B161" s="99" t="s">
        <v>401</v>
      </c>
      <c r="C161" s="211"/>
      <c r="D161" s="212"/>
      <c r="E161" s="71"/>
      <c r="F161" s="71"/>
      <c r="G161" s="84"/>
      <c r="H161" s="16"/>
    </row>
    <row r="162" spans="1:14">
      <c r="A162" s="63"/>
      <c r="B162" s="99" t="s">
        <v>432</v>
      </c>
      <c r="C162" s="211"/>
      <c r="D162" s="212"/>
      <c r="E162" s="71"/>
      <c r="F162" s="71"/>
      <c r="G162" s="84" t="str">
        <f t="shared" si="0"/>
        <v xml:space="preserve"> </v>
      </c>
      <c r="H162" s="16"/>
    </row>
    <row r="163" spans="1:14">
      <c r="A163" s="63" t="str">
        <f>IF(B160="",MAX($A$8:A160)+1,"")</f>
        <v/>
      </c>
      <c r="B163" s="99" t="s">
        <v>215</v>
      </c>
      <c r="C163" s="152" t="s">
        <v>8</v>
      </c>
      <c r="D163" s="98">
        <v>1</v>
      </c>
      <c r="E163" s="72"/>
      <c r="F163" s="71">
        <f>D163*E163</f>
        <v>0</v>
      </c>
      <c r="G163" s="71"/>
      <c r="H163" s="16"/>
    </row>
    <row r="164" spans="1:14">
      <c r="A164" s="63" t="str">
        <f>IF(B163="",MAX($A$8:A163)+1,"")</f>
        <v/>
      </c>
      <c r="B164" s="99"/>
      <c r="C164" s="152"/>
      <c r="D164" s="98"/>
      <c r="E164" s="104"/>
      <c r="F164" s="101"/>
      <c r="G164" s="71"/>
      <c r="H164" s="16"/>
    </row>
    <row r="165" spans="1:14" s="125" customFormat="1" ht="53.4">
      <c r="A165" s="63">
        <f>IF(B164="",MAX($A$8:A164)+1,"")</f>
        <v>25</v>
      </c>
      <c r="B165" s="99" t="s">
        <v>418</v>
      </c>
      <c r="C165" s="152" t="s">
        <v>8</v>
      </c>
      <c r="D165" s="98">
        <v>1</v>
      </c>
      <c r="E165" s="72"/>
      <c r="F165" s="71">
        <f>IF(B165="REKAPITULACIJA",+SUM(F166:F$168),IF(E165=" ","",+D165*E165))</f>
        <v>0</v>
      </c>
      <c r="G165" s="71"/>
      <c r="H165" s="102"/>
      <c r="I165" s="122"/>
      <c r="J165" s="123"/>
      <c r="K165" s="124"/>
      <c r="L165" s="115"/>
      <c r="M165" s="115"/>
    </row>
    <row r="166" spans="1:14" s="125" customFormat="1" ht="13.8">
      <c r="A166" s="63" t="str">
        <f>IF(B165="",MAX($A$8:A165)+1,"")</f>
        <v/>
      </c>
      <c r="B166" s="256"/>
      <c r="C166" s="257"/>
      <c r="D166" s="258"/>
      <c r="E166" s="126"/>
      <c r="F166" s="105"/>
      <c r="G166" s="109"/>
      <c r="H166" s="102"/>
      <c r="I166" s="122"/>
      <c r="J166" s="123"/>
      <c r="K166" s="124"/>
      <c r="L166" s="115"/>
      <c r="M166" s="115"/>
    </row>
    <row r="167" spans="1:14" s="125" customFormat="1" ht="66.599999999999994">
      <c r="A167" s="63">
        <f>IF(B166="",MAX($A$8:A166)+1,"")</f>
        <v>26</v>
      </c>
      <c r="B167" s="99" t="s">
        <v>441</v>
      </c>
      <c r="C167" s="152" t="s">
        <v>8</v>
      </c>
      <c r="D167" s="98">
        <v>1</v>
      </c>
      <c r="E167" s="72"/>
      <c r="F167" s="71">
        <f>IF(B167="REKAPITULACIJA",+SUM(F168:F$168),IF(E167=" ","",+D167*E167))</f>
        <v>0</v>
      </c>
      <c r="G167" s="71"/>
      <c r="H167" s="102"/>
      <c r="I167" s="122"/>
      <c r="J167" s="123"/>
      <c r="K167" s="124"/>
      <c r="L167" s="115"/>
      <c r="M167" s="115"/>
    </row>
    <row r="168" spans="1:14" s="125" customFormat="1" ht="13.8">
      <c r="A168" s="63" t="str">
        <f>IF(B167="",MAX($A$8:A167)+1,"")</f>
        <v/>
      </c>
      <c r="B168" s="256"/>
      <c r="C168" s="257"/>
      <c r="D168" s="258"/>
      <c r="E168" s="126"/>
      <c r="F168" s="105"/>
      <c r="G168" s="109"/>
      <c r="H168" s="102"/>
      <c r="I168" s="122"/>
      <c r="J168" s="123"/>
      <c r="K168" s="124"/>
      <c r="L168" s="115"/>
      <c r="M168" s="115"/>
    </row>
    <row r="169" spans="1:14" s="125" customFormat="1" ht="40.200000000000003">
      <c r="A169" s="63">
        <f>IF(B168="",MAX($A$8:A168)+1,"")</f>
        <v>27</v>
      </c>
      <c r="B169" s="99" t="s">
        <v>436</v>
      </c>
      <c r="C169" s="152" t="s">
        <v>8</v>
      </c>
      <c r="D169" s="98">
        <v>1</v>
      </c>
      <c r="E169" s="72"/>
      <c r="F169" s="71">
        <f>IF(B169="REKAPITULACIJA",+SUM(F172:F$175),IF(E169=" ","",+D169*E169))</f>
        <v>0</v>
      </c>
      <c r="G169" s="71"/>
      <c r="H169" s="102"/>
      <c r="I169" s="103"/>
      <c r="K169" s="127"/>
      <c r="L169" s="115"/>
      <c r="M169" s="115"/>
      <c r="N169" s="115"/>
    </row>
    <row r="170" spans="1:14" s="125" customFormat="1" ht="13.8">
      <c r="A170" s="63" t="str">
        <f>IF(B169="",MAX($A$8:A169)+1,"")</f>
        <v/>
      </c>
      <c r="B170" s="256"/>
      <c r="C170" s="257"/>
      <c r="D170" s="258"/>
      <c r="E170" s="126"/>
      <c r="F170" s="105"/>
      <c r="G170" s="109"/>
      <c r="H170" s="102"/>
      <c r="I170" s="122"/>
      <c r="J170" s="123"/>
      <c r="K170" s="124"/>
      <c r="L170" s="115"/>
      <c r="M170" s="115"/>
    </row>
    <row r="171" spans="1:14" s="125" customFormat="1" ht="53.4">
      <c r="A171" s="63">
        <f>IF(B170="",MAX($A$8:A170)+1,"")</f>
        <v>28</v>
      </c>
      <c r="B171" s="99" t="s">
        <v>437</v>
      </c>
      <c r="C171" s="152" t="s">
        <v>8</v>
      </c>
      <c r="D171" s="98">
        <v>1</v>
      </c>
      <c r="E171" s="72"/>
      <c r="F171" s="71">
        <f>IF(B171="REKAPITULACIJA",+SUM(F174:F$175),IF(E171=" ","",+D171*E171))</f>
        <v>0</v>
      </c>
      <c r="G171" s="71"/>
      <c r="H171" s="102"/>
      <c r="I171" s="103"/>
      <c r="K171" s="127"/>
      <c r="L171" s="115"/>
      <c r="M171" s="115"/>
      <c r="N171" s="115"/>
    </row>
    <row r="172" spans="1:14" s="150" customFormat="1" ht="13.8" thickBot="1">
      <c r="A172" s="166"/>
      <c r="B172" s="168"/>
      <c r="C172" s="169"/>
      <c r="D172" s="170"/>
      <c r="E172" s="171"/>
      <c r="F172" s="171"/>
      <c r="G172" s="171"/>
      <c r="H172" s="164"/>
    </row>
    <row r="173" spans="1:14" s="150" customFormat="1" ht="27.6" thickTop="1" thickBot="1">
      <c r="A173" s="172"/>
      <c r="B173" s="173" t="str">
        <f>+CONCATENATE("REKAPITULACIJA - ",B7)</f>
        <v>REKAPITULACIJA - CNS, ENERGETSKI MONITORING</v>
      </c>
      <c r="C173" s="174"/>
      <c r="D173" s="175"/>
      <c r="E173" s="176"/>
      <c r="F173" s="177">
        <f>SUM(F7:F172)</f>
        <v>0</v>
      </c>
      <c r="G173" s="177">
        <f>SUM(G7:G172)</f>
        <v>0</v>
      </c>
      <c r="H173" s="164"/>
    </row>
    <row r="174" spans="1:14" s="150" customFormat="1" ht="13.8" thickTop="1">
      <c r="A174" s="166"/>
      <c r="B174" s="100"/>
      <c r="C174" s="152"/>
      <c r="D174" s="98"/>
      <c r="E174" s="101"/>
      <c r="F174" s="101"/>
      <c r="G174" s="101"/>
      <c r="H174" s="164"/>
    </row>
    <row r="175" spans="1:14" s="150" customFormat="1">
      <c r="A175" s="166"/>
      <c r="B175" s="100"/>
      <c r="C175" s="152"/>
      <c r="D175" s="98"/>
      <c r="E175" s="101"/>
      <c r="F175" s="101"/>
      <c r="G175" s="101"/>
      <c r="H175" s="164"/>
    </row>
    <row r="176" spans="1:14" s="150" customFormat="1">
      <c r="A176" s="163"/>
      <c r="B176" s="149"/>
      <c r="H176" s="164"/>
    </row>
    <row r="177" spans="1:8" s="150" customFormat="1">
      <c r="A177" s="163"/>
      <c r="B177" s="149"/>
      <c r="H177" s="164"/>
    </row>
    <row r="178" spans="1:8" s="150" customFormat="1">
      <c r="A178" s="163"/>
      <c r="B178" s="149"/>
      <c r="H178" s="164"/>
    </row>
    <row r="179" spans="1:8" s="150" customFormat="1">
      <c r="A179" s="163"/>
      <c r="B179" s="149"/>
      <c r="H179" s="164"/>
    </row>
    <row r="180" spans="1:8" s="150" customFormat="1">
      <c r="A180" s="163"/>
      <c r="B180" s="149"/>
      <c r="H180" s="164"/>
    </row>
    <row r="181" spans="1:8" s="150" customFormat="1">
      <c r="A181" s="163"/>
      <c r="B181" s="149"/>
      <c r="H181" s="164"/>
    </row>
    <row r="182" spans="1:8" s="150" customFormat="1">
      <c r="A182" s="163"/>
      <c r="B182" s="149"/>
      <c r="H182" s="164"/>
    </row>
    <row r="183" spans="1:8" s="150" customFormat="1">
      <c r="A183" s="163"/>
      <c r="B183" s="149"/>
      <c r="H183" s="164"/>
    </row>
    <row r="184" spans="1:8" s="150" customFormat="1">
      <c r="A184" s="163"/>
      <c r="B184" s="149"/>
      <c r="H184" s="164"/>
    </row>
    <row r="185" spans="1:8" s="150" customFormat="1">
      <c r="A185" s="163"/>
      <c r="B185" s="149"/>
      <c r="H185" s="164"/>
    </row>
    <row r="186" spans="1:8" s="150" customFormat="1">
      <c r="A186" s="163"/>
      <c r="B186" s="149"/>
      <c r="H186" s="164"/>
    </row>
  </sheetData>
  <sheetProtection algorithmName="SHA-512" hashValue="YZwlXP+KmUgLLq18gU8DRl6sH1s8D/uKh/1VRWrVnpSnaQsELHy3Nq2fiOAe1s9ZZEzWJbjoEVA7mrHQ/tTzMQ==" saltValue="E/d2yyg63j479kGooOa47Q==" spinCount="100000" sheet="1" objects="1" scenario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rowBreaks count="3" manualBreakCount="3">
    <brk id="38" max="6" man="1"/>
    <brk id="87" max="6" man="1"/>
    <brk id="123" max="6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23"/>
  <sheetViews>
    <sheetView view="pageBreakPreview" zoomScaleNormal="100" zoomScaleSheetLayoutView="100" workbookViewId="0">
      <pane ySplit="5" topLeftCell="A6" activePane="bottomLeft" state="frozen"/>
      <selection activeCell="F19" sqref="F19"/>
      <selection pane="bottomLeft" activeCell="F19" sqref="F19"/>
    </sheetView>
  </sheetViews>
  <sheetFormatPr defaultColWidth="9.109375" defaultRowHeight="13.2"/>
  <cols>
    <col min="1" max="1" width="6.6640625" style="61" customWidth="1"/>
    <col min="2" max="2" width="41.6640625" style="133" customWidth="1"/>
    <col min="3" max="3" width="4.6640625" style="132" customWidth="1"/>
    <col min="4" max="4" width="7.6640625" style="132" customWidth="1"/>
    <col min="5" max="7" width="12.6640625" style="16" customWidth="1"/>
    <col min="8" max="8" width="9.109375" style="84"/>
    <col min="9" max="9" width="9.109375" style="16"/>
    <col min="10" max="10" width="18.88671875" style="16" customWidth="1"/>
    <col min="11" max="16384" width="9.109375" style="16"/>
  </cols>
  <sheetData>
    <row r="1" spans="1:15" s="156" customFormat="1">
      <c r="A1" s="153"/>
      <c r="B1" s="137"/>
      <c r="C1" s="138"/>
      <c r="D1" s="139"/>
      <c r="E1" s="154"/>
      <c r="F1" s="154"/>
      <c r="G1" s="154"/>
      <c r="H1" s="155"/>
    </row>
    <row r="2" spans="1:15" s="156" customFormat="1">
      <c r="A2" s="153"/>
      <c r="B2" s="137"/>
      <c r="C2" s="138"/>
      <c r="D2" s="139"/>
      <c r="E2" s="154"/>
      <c r="F2" s="154"/>
      <c r="G2" s="154"/>
      <c r="H2" s="155"/>
    </row>
    <row r="3" spans="1:15" s="156" customFormat="1">
      <c r="A3" s="157"/>
      <c r="B3" s="140"/>
      <c r="C3" s="141"/>
      <c r="D3" s="142"/>
      <c r="E3" s="158"/>
      <c r="F3" s="158"/>
      <c r="G3" s="158"/>
      <c r="H3" s="155"/>
    </row>
    <row r="4" spans="1:15" s="156" customFormat="1">
      <c r="A4" s="159" t="s">
        <v>26</v>
      </c>
      <c r="B4" s="143"/>
      <c r="C4" s="144"/>
      <c r="D4" s="145"/>
      <c r="E4" s="160"/>
      <c r="F4" s="161"/>
      <c r="G4" s="161" t="s">
        <v>23</v>
      </c>
      <c r="H4" s="155"/>
    </row>
    <row r="5" spans="1:15" s="156" customFormat="1" ht="24">
      <c r="A5" s="147" t="s">
        <v>0</v>
      </c>
      <c r="B5" s="146" t="s">
        <v>1</v>
      </c>
      <c r="C5" s="147" t="s">
        <v>2</v>
      </c>
      <c r="D5" s="148" t="s">
        <v>3</v>
      </c>
      <c r="E5" s="162" t="s">
        <v>4</v>
      </c>
      <c r="F5" s="162" t="s">
        <v>58</v>
      </c>
      <c r="G5" s="162" t="s">
        <v>59</v>
      </c>
      <c r="H5" s="155"/>
    </row>
    <row r="6" spans="1:15" s="150" customFormat="1">
      <c r="A6" s="163"/>
      <c r="B6" s="149"/>
      <c r="H6" s="164"/>
    </row>
    <row r="7" spans="1:15" s="150" customFormat="1">
      <c r="A7" s="165" t="s">
        <v>113</v>
      </c>
      <c r="B7" s="151" t="s">
        <v>10</v>
      </c>
      <c r="C7" s="152"/>
      <c r="D7" s="98"/>
      <c r="E7" s="101"/>
      <c r="F7" s="101"/>
      <c r="G7" s="101"/>
      <c r="H7" s="164"/>
    </row>
    <row r="8" spans="1:15" s="150" customFormat="1">
      <c r="A8" s="166"/>
      <c r="B8" s="100"/>
      <c r="C8" s="152"/>
      <c r="D8" s="98"/>
      <c r="E8" s="101"/>
      <c r="F8" s="101"/>
      <c r="G8" s="101"/>
      <c r="H8" s="164"/>
    </row>
    <row r="9" spans="1:15" ht="52.8">
      <c r="A9" s="63">
        <f>IF(B8="",MAX($A$8:A8)+1,"")</f>
        <v>1</v>
      </c>
      <c r="B9" s="99" t="s">
        <v>14</v>
      </c>
      <c r="C9" s="152"/>
      <c r="D9" s="98"/>
      <c r="E9" s="71"/>
      <c r="F9" s="71"/>
      <c r="G9" s="71"/>
    </row>
    <row r="10" spans="1:15" customFormat="1" ht="26.4">
      <c r="A10" s="63" t="str">
        <f>IF(B9="",MAX($A$8:A9)+1,"")</f>
        <v/>
      </c>
      <c r="B10" s="180" t="s">
        <v>177</v>
      </c>
      <c r="C10" s="180"/>
      <c r="D10" s="22"/>
      <c r="E10" s="181"/>
      <c r="F10" s="183"/>
      <c r="G10" s="183"/>
      <c r="H10" s="184"/>
      <c r="I10" s="189"/>
      <c r="J10" s="191"/>
    </row>
    <row r="11" spans="1:15" customFormat="1" ht="52.8">
      <c r="A11" s="63" t="str">
        <f>IF(B10="",MAX($A$8:A10)+1,"")</f>
        <v/>
      </c>
      <c r="B11" s="192" t="s">
        <v>178</v>
      </c>
      <c r="C11" s="180"/>
      <c r="D11" s="22"/>
      <c r="E11" s="181"/>
      <c r="F11" s="183"/>
      <c r="G11" s="183"/>
      <c r="H11" s="184"/>
      <c r="I11" s="189"/>
      <c r="J11" s="191"/>
    </row>
    <row r="12" spans="1:15" customFormat="1" ht="7.5" customHeight="1">
      <c r="A12" s="63" t="str">
        <f>IF(B11="",MAX($A$8:A11)+1,"")</f>
        <v/>
      </c>
      <c r="B12" s="199"/>
      <c r="C12" s="180"/>
      <c r="D12" s="22"/>
      <c r="E12" s="181"/>
      <c r="F12" s="183"/>
      <c r="G12" s="183"/>
      <c r="H12" s="184"/>
      <c r="I12" s="189"/>
      <c r="J12" s="191"/>
    </row>
    <row r="13" spans="1:15" s="204" customFormat="1" ht="13.8">
      <c r="A13" s="63"/>
      <c r="B13" s="192" t="s">
        <v>229</v>
      </c>
      <c r="C13" s="200" t="s">
        <v>6</v>
      </c>
      <c r="D13" s="221">
        <v>112</v>
      </c>
      <c r="E13" s="185"/>
      <c r="F13" s="183"/>
      <c r="G13" s="183">
        <f>E13*D13</f>
        <v>0</v>
      </c>
      <c r="H13" s="201"/>
      <c r="I13" s="202"/>
      <c r="J13" s="203"/>
      <c r="L13" s="205"/>
      <c r="M13" s="205"/>
      <c r="N13" s="206"/>
      <c r="O13" s="206"/>
    </row>
    <row r="14" spans="1:15" s="210" customFormat="1" ht="6" customHeight="1">
      <c r="A14" s="63"/>
      <c r="B14" s="192"/>
      <c r="C14" s="200"/>
      <c r="D14" s="221"/>
      <c r="E14" s="186"/>
      <c r="F14" s="183"/>
      <c r="H14" s="201"/>
      <c r="I14" s="202"/>
      <c r="J14" s="207"/>
      <c r="K14" s="208"/>
      <c r="L14" s="205"/>
      <c r="M14" s="205"/>
      <c r="N14" s="209"/>
      <c r="O14" s="209"/>
    </row>
    <row r="15" spans="1:15" s="204" customFormat="1" ht="13.8">
      <c r="A15" s="63"/>
      <c r="B15" s="192" t="s">
        <v>230</v>
      </c>
      <c r="C15" s="200" t="s">
        <v>6</v>
      </c>
      <c r="D15" s="221">
        <v>240</v>
      </c>
      <c r="E15" s="185"/>
      <c r="F15" s="183">
        <f>E15*D15</f>
        <v>0</v>
      </c>
      <c r="H15" s="201"/>
      <c r="I15" s="202"/>
      <c r="J15" s="203"/>
      <c r="L15" s="205"/>
      <c r="M15" s="205"/>
      <c r="N15" s="206"/>
      <c r="O15" s="206"/>
    </row>
    <row r="16" spans="1:15" s="210" customFormat="1" ht="6" customHeight="1">
      <c r="A16" s="63"/>
      <c r="B16" s="192"/>
      <c r="C16" s="200"/>
      <c r="D16" s="221"/>
      <c r="E16" s="186"/>
      <c r="F16" s="183"/>
      <c r="H16" s="201"/>
      <c r="I16" s="202"/>
      <c r="J16" s="207"/>
      <c r="K16" s="208"/>
      <c r="L16" s="205"/>
      <c r="M16" s="205"/>
      <c r="N16" s="209"/>
      <c r="O16" s="209"/>
    </row>
    <row r="17" spans="1:15" s="204" customFormat="1" ht="13.8">
      <c r="A17" s="63"/>
      <c r="B17" s="192" t="s">
        <v>230</v>
      </c>
      <c r="C17" s="200" t="s">
        <v>6</v>
      </c>
      <c r="D17" s="221">
        <v>2650</v>
      </c>
      <c r="E17" s="185"/>
      <c r="F17" s="183"/>
      <c r="G17" s="183">
        <f>E17*D17</f>
        <v>0</v>
      </c>
      <c r="H17" s="201"/>
      <c r="I17" s="202"/>
      <c r="J17" s="203"/>
      <c r="L17" s="205"/>
      <c r="M17" s="205"/>
      <c r="N17" s="206"/>
      <c r="O17" s="206"/>
    </row>
    <row r="18" spans="1:15" s="210" customFormat="1" ht="6" customHeight="1">
      <c r="A18" s="63"/>
      <c r="B18" s="192"/>
      <c r="C18" s="200"/>
      <c r="D18" s="221"/>
      <c r="E18" s="186"/>
      <c r="F18" s="183"/>
      <c r="H18" s="201"/>
      <c r="I18" s="202"/>
      <c r="J18" s="207"/>
      <c r="K18" s="208"/>
      <c r="L18" s="205"/>
      <c r="M18" s="205"/>
      <c r="N18" s="209"/>
      <c r="O18" s="209"/>
    </row>
    <row r="19" spans="1:15" s="204" customFormat="1" ht="13.8">
      <c r="A19" s="63"/>
      <c r="B19" s="192" t="s">
        <v>231</v>
      </c>
      <c r="C19" s="200" t="s">
        <v>6</v>
      </c>
      <c r="D19" s="221">
        <v>115</v>
      </c>
      <c r="E19" s="185"/>
      <c r="F19" s="183"/>
      <c r="G19" s="183">
        <f>E19*D19</f>
        <v>0</v>
      </c>
      <c r="H19" s="201"/>
      <c r="I19" s="202"/>
      <c r="J19" s="203"/>
      <c r="L19" s="205"/>
      <c r="M19" s="205"/>
      <c r="N19" s="206"/>
      <c r="O19" s="206"/>
    </row>
    <row r="20" spans="1:15" s="210" customFormat="1" ht="6" customHeight="1">
      <c r="A20" s="63"/>
      <c r="B20" s="192"/>
      <c r="C20" s="200"/>
      <c r="D20" s="221"/>
      <c r="E20" s="186"/>
      <c r="F20" s="183"/>
      <c r="H20" s="201"/>
      <c r="I20" s="202"/>
      <c r="J20" s="207"/>
      <c r="K20" s="208"/>
      <c r="L20" s="205"/>
      <c r="M20" s="205"/>
      <c r="N20" s="209"/>
      <c r="O20" s="209"/>
    </row>
    <row r="21" spans="1:15" s="204" customFormat="1" ht="13.8">
      <c r="A21" s="63"/>
      <c r="B21" s="192" t="s">
        <v>232</v>
      </c>
      <c r="C21" s="200" t="s">
        <v>6</v>
      </c>
      <c r="D21" s="221">
        <v>185</v>
      </c>
      <c r="E21" s="185"/>
      <c r="F21" s="183"/>
      <c r="G21" s="183">
        <f>E21*D21</f>
        <v>0</v>
      </c>
      <c r="H21" s="201"/>
      <c r="I21" s="202"/>
      <c r="J21" s="203"/>
      <c r="L21" s="205"/>
      <c r="M21" s="205"/>
      <c r="N21" s="206"/>
      <c r="O21" s="206"/>
    </row>
    <row r="22" spans="1:15">
      <c r="A22" s="63" t="str">
        <f>IF(B21="",MAX($A$8:A21)+1,"")</f>
        <v/>
      </c>
      <c r="B22" s="100"/>
      <c r="C22" s="152"/>
      <c r="D22" s="98"/>
      <c r="E22" s="71"/>
      <c r="F22" s="71"/>
      <c r="G22" s="71"/>
    </row>
    <row r="23" spans="1:15" ht="39.6">
      <c r="A23" s="63">
        <f>IF(B22="",MAX($A$8:A22)+1,"")</f>
        <v>2</v>
      </c>
      <c r="B23" s="99" t="s">
        <v>15</v>
      </c>
      <c r="C23" s="152"/>
      <c r="D23" s="98"/>
      <c r="E23" s="71"/>
      <c r="F23" s="71"/>
      <c r="G23" s="71"/>
    </row>
    <row r="24" spans="1:15">
      <c r="A24" s="63" t="str">
        <f>IF(B23="",MAX($A$8:A23)+1,"")</f>
        <v/>
      </c>
      <c r="B24" s="99" t="s">
        <v>28</v>
      </c>
      <c r="C24" s="152" t="s">
        <v>6</v>
      </c>
      <c r="D24" s="98">
        <v>180</v>
      </c>
      <c r="E24" s="72"/>
      <c r="F24" s="71">
        <f>D24*E24</f>
        <v>0</v>
      </c>
      <c r="G24" s="71"/>
      <c r="J24" s="131"/>
    </row>
    <row r="25" spans="1:15" ht="6" customHeight="1">
      <c r="A25" s="63" t="str">
        <f>IF(B24="",MAX($A$8:A24)+1,"")</f>
        <v/>
      </c>
      <c r="B25" s="100"/>
      <c r="C25" s="152"/>
      <c r="D25" s="98"/>
      <c r="E25" s="71"/>
      <c r="F25" s="71"/>
      <c r="G25" s="71"/>
    </row>
    <row r="26" spans="1:15">
      <c r="A26" s="63"/>
      <c r="B26" s="99" t="s">
        <v>28</v>
      </c>
      <c r="C26" s="152" t="s">
        <v>6</v>
      </c>
      <c r="D26" s="98">
        <v>265</v>
      </c>
      <c r="E26" s="72"/>
      <c r="F26" s="71"/>
      <c r="G26" s="183">
        <f>E26*D26</f>
        <v>0</v>
      </c>
      <c r="J26" s="131"/>
    </row>
    <row r="27" spans="1:15">
      <c r="A27" s="63" t="str">
        <f>IF(B26="",MAX($A$8:A26)+1,"")</f>
        <v/>
      </c>
      <c r="B27" s="100"/>
      <c r="C27" s="152"/>
      <c r="D27" s="98"/>
      <c r="E27" s="71"/>
      <c r="F27" s="71"/>
      <c r="G27" s="71"/>
    </row>
    <row r="28" spans="1:15" ht="26.4">
      <c r="A28" s="63">
        <f>IF(B27="",MAX($A$8:A27)+1,"")</f>
        <v>3</v>
      </c>
      <c r="B28" s="99" t="s">
        <v>64</v>
      </c>
      <c r="C28" s="152"/>
      <c r="D28" s="98"/>
      <c r="E28" s="71"/>
      <c r="F28" s="71"/>
      <c r="G28" s="71"/>
    </row>
    <row r="29" spans="1:15">
      <c r="A29" s="63" t="str">
        <f>IF(B28="",MAX($A$8:A28)+1,"")</f>
        <v/>
      </c>
      <c r="B29" s="99" t="s">
        <v>65</v>
      </c>
      <c r="C29" s="152" t="s">
        <v>6</v>
      </c>
      <c r="D29" s="98">
        <v>196</v>
      </c>
      <c r="E29" s="72"/>
      <c r="F29" s="71">
        <f>D29*E29</f>
        <v>0</v>
      </c>
      <c r="G29" s="71"/>
      <c r="J29" s="131"/>
    </row>
    <row r="30" spans="1:15">
      <c r="A30" s="63" t="str">
        <f>IF(B29="",MAX($A$8:A29)+1,"")</f>
        <v/>
      </c>
      <c r="B30" s="100"/>
      <c r="C30" s="152"/>
      <c r="D30" s="98"/>
      <c r="E30" s="71"/>
      <c r="F30" s="71"/>
      <c r="G30" s="71"/>
    </row>
    <row r="31" spans="1:15" ht="52.8">
      <c r="A31" s="63"/>
      <c r="B31" s="99" t="s">
        <v>421</v>
      </c>
      <c r="C31" s="152"/>
      <c r="D31" s="98"/>
      <c r="E31" s="71"/>
      <c r="F31" s="71"/>
      <c r="G31" s="71"/>
    </row>
    <row r="32" spans="1:15" ht="52.8">
      <c r="A32" s="63"/>
      <c r="B32" s="99" t="s">
        <v>422</v>
      </c>
      <c r="C32" s="152"/>
      <c r="D32" s="98"/>
      <c r="E32" s="71"/>
      <c r="F32" s="71"/>
      <c r="G32" s="71"/>
    </row>
    <row r="33" spans="1:7">
      <c r="A33" s="63" t="str">
        <f>IF(B31="",MAX($A$8:A31)+1,"")</f>
        <v/>
      </c>
      <c r="B33" s="100"/>
      <c r="C33" s="152"/>
      <c r="D33" s="98"/>
      <c r="E33" s="71"/>
      <c r="F33" s="71"/>
      <c r="G33" s="71"/>
    </row>
    <row r="34" spans="1:7" ht="66">
      <c r="A34" s="63">
        <f>IF(B33="",MAX($A$8:A33)+1,"")</f>
        <v>4</v>
      </c>
      <c r="B34" s="99" t="s">
        <v>169</v>
      </c>
      <c r="C34" s="152"/>
      <c r="D34" s="197"/>
      <c r="E34" s="71"/>
      <c r="F34" s="71"/>
      <c r="G34" s="71"/>
    </row>
    <row r="35" spans="1:7">
      <c r="A35" s="63"/>
      <c r="B35" s="99" t="s">
        <v>442</v>
      </c>
      <c r="C35" s="152" t="s">
        <v>8</v>
      </c>
      <c r="D35" s="216">
        <v>12</v>
      </c>
      <c r="E35" s="72"/>
      <c r="F35" s="71">
        <f>D35*E35</f>
        <v>0</v>
      </c>
      <c r="G35" s="71"/>
    </row>
    <row r="36" spans="1:7">
      <c r="A36" s="63"/>
      <c r="B36" s="100"/>
      <c r="C36" s="152"/>
      <c r="D36" s="197"/>
      <c r="E36" s="71"/>
      <c r="F36" s="71"/>
      <c r="G36" s="71"/>
    </row>
    <row r="37" spans="1:7" ht="52.8">
      <c r="A37" s="63">
        <f>IF(B36="",MAX($A$8:A36)+1,"")</f>
        <v>5</v>
      </c>
      <c r="B37" s="213" t="s">
        <v>241</v>
      </c>
      <c r="C37" s="152"/>
      <c r="D37" s="197"/>
      <c r="E37" s="71"/>
      <c r="F37" s="71"/>
      <c r="G37" s="71"/>
    </row>
    <row r="38" spans="1:7">
      <c r="A38" s="63"/>
      <c r="B38" s="99" t="s">
        <v>442</v>
      </c>
      <c r="C38" s="152" t="s">
        <v>7</v>
      </c>
      <c r="D38" s="216">
        <v>4</v>
      </c>
      <c r="E38" s="72"/>
      <c r="F38" s="71">
        <f>D38*E38</f>
        <v>0</v>
      </c>
      <c r="G38" s="71"/>
    </row>
    <row r="39" spans="1:7">
      <c r="A39" s="63"/>
      <c r="B39" s="100"/>
      <c r="C39" s="152"/>
      <c r="D39" s="197"/>
      <c r="E39" s="71"/>
      <c r="F39" s="71"/>
      <c r="G39" s="71"/>
    </row>
    <row r="40" spans="1:7" ht="39.6">
      <c r="A40" s="63">
        <f>IF(B39="",MAX($A$8:A39)+1,"")</f>
        <v>6</v>
      </c>
      <c r="B40" s="213" t="s">
        <v>242</v>
      </c>
      <c r="C40" s="152"/>
      <c r="D40" s="197"/>
      <c r="E40" s="71"/>
      <c r="F40" s="71"/>
      <c r="G40" s="71"/>
    </row>
    <row r="41" spans="1:7">
      <c r="A41" s="63"/>
      <c r="B41" s="99" t="s">
        <v>170</v>
      </c>
      <c r="C41" s="152" t="s">
        <v>7</v>
      </c>
      <c r="D41" s="216">
        <v>43</v>
      </c>
      <c r="E41" s="72"/>
      <c r="F41" s="71">
        <f>D41*E41</f>
        <v>0</v>
      </c>
      <c r="G41" s="71"/>
    </row>
    <row r="42" spans="1:7">
      <c r="A42" s="63"/>
      <c r="B42" s="100"/>
      <c r="C42" s="152"/>
      <c r="D42" s="98"/>
      <c r="E42" s="71"/>
      <c r="F42" s="71"/>
      <c r="G42" s="71"/>
    </row>
    <row r="43" spans="1:7" ht="52.8">
      <c r="A43" s="63">
        <f>IF(B42="",MAX($A$8:A42)+1,"")</f>
        <v>7</v>
      </c>
      <c r="B43" s="213" t="s">
        <v>243</v>
      </c>
      <c r="C43" s="152"/>
      <c r="D43" s="197"/>
      <c r="E43" s="71"/>
      <c r="F43" s="71"/>
      <c r="G43" s="71"/>
    </row>
    <row r="44" spans="1:7">
      <c r="A44" s="63"/>
      <c r="B44" s="213" t="s">
        <v>174</v>
      </c>
      <c r="C44" s="152" t="s">
        <v>7</v>
      </c>
      <c r="D44" s="216">
        <v>21</v>
      </c>
      <c r="E44" s="72"/>
      <c r="F44" s="71">
        <f>D44*E44</f>
        <v>0</v>
      </c>
      <c r="G44" s="71"/>
    </row>
    <row r="45" spans="1:7">
      <c r="A45" s="63"/>
      <c r="B45" s="195"/>
      <c r="C45" s="152"/>
      <c r="D45" s="197"/>
      <c r="E45" s="71"/>
      <c r="F45" s="71"/>
      <c r="G45" s="71"/>
    </row>
    <row r="46" spans="1:7" ht="66">
      <c r="A46" s="63">
        <f>IF(B45="",MAX($A$8:A45)+1,"")</f>
        <v>8</v>
      </c>
      <c r="B46" s="213" t="s">
        <v>244</v>
      </c>
      <c r="C46" s="152"/>
      <c r="D46" s="98"/>
      <c r="E46" s="71"/>
      <c r="F46" s="71"/>
      <c r="G46" s="71"/>
    </row>
    <row r="47" spans="1:7">
      <c r="A47" s="63"/>
      <c r="B47" s="213" t="s">
        <v>172</v>
      </c>
      <c r="C47" s="152" t="s">
        <v>7</v>
      </c>
      <c r="D47" s="216">
        <v>27</v>
      </c>
      <c r="E47" s="72"/>
      <c r="F47" s="71">
        <f>D47*E47</f>
        <v>0</v>
      </c>
      <c r="G47" s="71"/>
    </row>
    <row r="48" spans="1:7">
      <c r="A48" s="63"/>
      <c r="B48" s="195"/>
      <c r="C48" s="152"/>
      <c r="D48" s="98"/>
      <c r="E48" s="71"/>
      <c r="F48" s="71"/>
      <c r="G48" s="71"/>
    </row>
    <row r="49" spans="1:10" ht="39.6">
      <c r="A49" s="63">
        <f>IF(B48="",MAX($A$8:A48)+1,"")</f>
        <v>9</v>
      </c>
      <c r="B49" s="213" t="s">
        <v>246</v>
      </c>
      <c r="C49" s="152"/>
      <c r="D49" s="197"/>
      <c r="E49" s="71"/>
      <c r="F49" s="71"/>
      <c r="G49" s="71"/>
    </row>
    <row r="50" spans="1:10">
      <c r="A50" s="63"/>
      <c r="B50" s="99" t="s">
        <v>173</v>
      </c>
      <c r="C50" s="152" t="s">
        <v>7</v>
      </c>
      <c r="D50" s="216">
        <v>63</v>
      </c>
      <c r="E50" s="72"/>
      <c r="F50" s="71">
        <f>D50*E50</f>
        <v>0</v>
      </c>
      <c r="G50" s="71"/>
    </row>
    <row r="51" spans="1:10">
      <c r="A51" s="63"/>
      <c r="B51" s="100"/>
      <c r="C51" s="152"/>
      <c r="D51" s="197"/>
      <c r="E51" s="71"/>
      <c r="F51" s="71"/>
      <c r="G51" s="71"/>
    </row>
    <row r="52" spans="1:10" ht="52.8">
      <c r="A52" s="63">
        <f>IF(B51="",MAX($A$8:A51)+1,"")</f>
        <v>10</v>
      </c>
      <c r="B52" s="213" t="s">
        <v>450</v>
      </c>
      <c r="C52" s="152"/>
      <c r="D52" s="197"/>
      <c r="E52" s="71"/>
      <c r="F52" s="71"/>
      <c r="G52" s="71"/>
    </row>
    <row r="53" spans="1:10">
      <c r="A53" s="63"/>
      <c r="B53" s="99" t="s">
        <v>175</v>
      </c>
      <c r="C53" s="152" t="s">
        <v>7</v>
      </c>
      <c r="D53" s="216">
        <v>60</v>
      </c>
      <c r="E53" s="72"/>
      <c r="F53" s="71">
        <f>D53*E53</f>
        <v>0</v>
      </c>
      <c r="G53" s="71"/>
    </row>
    <row r="54" spans="1:10">
      <c r="A54" s="63"/>
      <c r="B54" s="100"/>
      <c r="C54" s="152"/>
      <c r="D54" s="197"/>
      <c r="E54" s="71"/>
      <c r="F54" s="71"/>
      <c r="G54" s="71"/>
    </row>
    <row r="55" spans="1:10" ht="52.8">
      <c r="A55" s="63">
        <f>IF(B54="",MAX($A$8:A54)+1,"")</f>
        <v>11</v>
      </c>
      <c r="B55" s="213" t="s">
        <v>255</v>
      </c>
      <c r="C55" s="196"/>
      <c r="D55" s="197"/>
      <c r="E55" s="71"/>
      <c r="F55" s="71"/>
      <c r="G55" s="71"/>
    </row>
    <row r="56" spans="1:10">
      <c r="A56" s="63"/>
      <c r="B56" s="213" t="s">
        <v>176</v>
      </c>
      <c r="C56" s="214" t="s">
        <v>7</v>
      </c>
      <c r="D56" s="216">
        <v>60</v>
      </c>
      <c r="E56" s="72"/>
      <c r="F56" s="71"/>
      <c r="G56" s="71">
        <f>E56*D56</f>
        <v>0</v>
      </c>
      <c r="J56" s="131"/>
    </row>
    <row r="57" spans="1:10">
      <c r="A57" s="63"/>
      <c r="B57" s="195"/>
      <c r="C57" s="196"/>
      <c r="D57" s="216"/>
      <c r="E57" s="71"/>
      <c r="F57" s="71"/>
      <c r="G57" s="71"/>
    </row>
    <row r="58" spans="1:10" ht="66">
      <c r="A58" s="63">
        <f>IF(B57="",MAX($A$8:A57)+1,"")</f>
        <v>12</v>
      </c>
      <c r="B58" s="213" t="s">
        <v>247</v>
      </c>
      <c r="C58" s="152"/>
      <c r="D58" s="216"/>
      <c r="E58" s="71"/>
      <c r="F58" s="71"/>
      <c r="G58" s="71"/>
    </row>
    <row r="59" spans="1:10">
      <c r="A59" s="63"/>
      <c r="B59" s="99" t="s">
        <v>181</v>
      </c>
      <c r="C59" s="152" t="s">
        <v>7</v>
      </c>
      <c r="D59" s="216">
        <v>40</v>
      </c>
      <c r="E59" s="72"/>
      <c r="F59" s="71"/>
      <c r="G59" s="71">
        <f>E59*D59</f>
        <v>0</v>
      </c>
    </row>
    <row r="60" spans="1:10" s="150" customFormat="1" ht="8.25" customHeight="1">
      <c r="A60" s="166"/>
      <c r="B60" s="99"/>
      <c r="C60" s="152"/>
      <c r="D60" s="216"/>
      <c r="E60" s="104"/>
      <c r="F60" s="101"/>
      <c r="G60" s="101"/>
      <c r="H60" s="164"/>
    </row>
    <row r="61" spans="1:10">
      <c r="A61" s="63"/>
      <c r="B61" s="99" t="s">
        <v>276</v>
      </c>
      <c r="C61" s="152" t="s">
        <v>7</v>
      </c>
      <c r="D61" s="216">
        <v>2</v>
      </c>
      <c r="E61" s="72"/>
      <c r="F61" s="71">
        <f>D61*E61</f>
        <v>0</v>
      </c>
      <c r="G61" s="71"/>
    </row>
    <row r="62" spans="1:10">
      <c r="A62" s="63"/>
      <c r="B62" s="100"/>
      <c r="C62" s="152"/>
      <c r="D62" s="98"/>
      <c r="E62" s="71"/>
      <c r="F62" s="71"/>
      <c r="G62" s="71"/>
    </row>
    <row r="63" spans="1:10" ht="66">
      <c r="A63" s="63">
        <f>IF(B62="",MAX($A$8:A62)+1,"")</f>
        <v>13</v>
      </c>
      <c r="B63" s="213" t="s">
        <v>249</v>
      </c>
      <c r="C63" s="152"/>
      <c r="D63" s="197"/>
      <c r="E63" s="71"/>
      <c r="F63" s="71"/>
      <c r="G63" s="71"/>
    </row>
    <row r="64" spans="1:10">
      <c r="A64" s="63" t="str">
        <f>IF(B63="",MAX($A$8:A63)+1,"")</f>
        <v/>
      </c>
      <c r="B64" s="213" t="s">
        <v>171</v>
      </c>
      <c r="C64" s="152" t="s">
        <v>7</v>
      </c>
      <c r="D64" s="216">
        <v>7</v>
      </c>
      <c r="E64" s="72"/>
      <c r="F64" s="71">
        <f>D64*E64</f>
        <v>0</v>
      </c>
      <c r="G64" s="71"/>
    </row>
    <row r="65" spans="1:7">
      <c r="A65" s="63" t="str">
        <f>IF(B64="",MAX($A$8:A64)+1,"")</f>
        <v/>
      </c>
      <c r="B65" s="215"/>
      <c r="C65" s="152"/>
      <c r="D65" s="216"/>
      <c r="E65" s="71"/>
      <c r="F65" s="71"/>
      <c r="G65" s="71"/>
    </row>
    <row r="66" spans="1:7" ht="79.2">
      <c r="A66" s="63">
        <f>IF(B65="",MAX($A$8:A65)+1,"")</f>
        <v>14</v>
      </c>
      <c r="B66" s="213" t="s">
        <v>248</v>
      </c>
      <c r="C66" s="152"/>
      <c r="D66" s="216"/>
      <c r="E66" s="71"/>
      <c r="F66" s="71"/>
      <c r="G66" s="71"/>
    </row>
    <row r="67" spans="1:7">
      <c r="A67" s="63" t="str">
        <f>IF(B66="",MAX($A$8:A66)+1,"")</f>
        <v/>
      </c>
      <c r="B67" s="99" t="s">
        <v>171</v>
      </c>
      <c r="C67" s="152" t="s">
        <v>7</v>
      </c>
      <c r="D67" s="216">
        <v>1</v>
      </c>
      <c r="E67" s="72"/>
      <c r="F67" s="71">
        <f>D67*E67</f>
        <v>0</v>
      </c>
      <c r="G67" s="71"/>
    </row>
    <row r="68" spans="1:7">
      <c r="A68" s="63" t="str">
        <f>IF(B67="",MAX($A$8:A67)+1,"")</f>
        <v/>
      </c>
      <c r="B68" s="100"/>
      <c r="C68" s="152"/>
      <c r="D68" s="197"/>
      <c r="E68" s="71"/>
      <c r="F68" s="71"/>
      <c r="G68" s="71"/>
    </row>
    <row r="69" spans="1:7" ht="52.8">
      <c r="A69" s="63">
        <f>IF(B68="",MAX($A$8:A68)+1,"")</f>
        <v>15</v>
      </c>
      <c r="B69" s="99" t="s">
        <v>108</v>
      </c>
      <c r="C69" s="152"/>
      <c r="D69" s="98"/>
      <c r="E69" s="71"/>
      <c r="F69" s="71"/>
      <c r="G69" s="71"/>
    </row>
    <row r="70" spans="1:7">
      <c r="A70" s="63" t="str">
        <f>IF(B69="",MAX($A$8:A69)+1,"")</f>
        <v/>
      </c>
      <c r="B70" s="99" t="s">
        <v>38</v>
      </c>
      <c r="C70" s="152" t="s">
        <v>7</v>
      </c>
      <c r="D70" s="98">
        <v>76</v>
      </c>
      <c r="E70" s="72"/>
      <c r="F70" s="71"/>
      <c r="G70" s="71">
        <f>E70*D70</f>
        <v>0</v>
      </c>
    </row>
    <row r="71" spans="1:7">
      <c r="A71" s="63" t="str">
        <f>IF(B70="",MAX($A$8:A70)+1,"")</f>
        <v/>
      </c>
      <c r="B71" s="100"/>
      <c r="C71" s="152"/>
      <c r="D71" s="98"/>
      <c r="E71" s="71"/>
      <c r="F71" s="71"/>
      <c r="G71" s="71"/>
    </row>
    <row r="72" spans="1:7">
      <c r="A72" s="63"/>
      <c r="B72" s="99" t="s">
        <v>40</v>
      </c>
      <c r="C72" s="152" t="s">
        <v>7</v>
      </c>
      <c r="D72" s="98">
        <v>10</v>
      </c>
      <c r="E72" s="72"/>
      <c r="F72" s="71"/>
      <c r="G72" s="71">
        <f>E72*D72</f>
        <v>0</v>
      </c>
    </row>
    <row r="73" spans="1:7">
      <c r="A73" s="63"/>
      <c r="B73" s="100"/>
      <c r="C73" s="152"/>
      <c r="D73" s="98"/>
      <c r="E73" s="71"/>
      <c r="F73" s="71"/>
      <c r="G73" s="71"/>
    </row>
    <row r="74" spans="1:7">
      <c r="A74" s="63"/>
      <c r="B74" s="99" t="s">
        <v>39</v>
      </c>
      <c r="C74" s="152" t="s">
        <v>7</v>
      </c>
      <c r="D74" s="98">
        <v>57</v>
      </c>
      <c r="E74" s="72"/>
      <c r="F74" s="71"/>
      <c r="G74" s="71">
        <f>E74*D74</f>
        <v>0</v>
      </c>
    </row>
    <row r="75" spans="1:7">
      <c r="A75" s="63" t="str">
        <f>IF(B74="",MAX($A$8:A74)+1,"")</f>
        <v/>
      </c>
      <c r="B75" s="100"/>
      <c r="C75" s="152"/>
      <c r="D75" s="98"/>
      <c r="E75" s="71"/>
      <c r="F75" s="71"/>
      <c r="G75" s="71"/>
    </row>
    <row r="76" spans="1:7" ht="39.6">
      <c r="A76" s="63">
        <f>IF(B75="",MAX($A$8:A75)+1,"")</f>
        <v>16</v>
      </c>
      <c r="B76" s="99" t="s">
        <v>297</v>
      </c>
      <c r="C76" s="152"/>
      <c r="D76" s="98"/>
      <c r="E76" s="71"/>
      <c r="F76" s="71"/>
      <c r="G76" s="71"/>
    </row>
    <row r="77" spans="1:7">
      <c r="A77" s="63" t="str">
        <f>IF(B76="",MAX($A$8:A76)+1,"")</f>
        <v/>
      </c>
      <c r="B77" s="99" t="s">
        <v>39</v>
      </c>
      <c r="C77" s="152" t="s">
        <v>7</v>
      </c>
      <c r="D77" s="98">
        <v>2</v>
      </c>
      <c r="E77" s="72"/>
      <c r="F77" s="71"/>
      <c r="G77" s="71">
        <f>E77*D77</f>
        <v>0</v>
      </c>
    </row>
    <row r="78" spans="1:7">
      <c r="A78" s="63" t="str">
        <f>IF(B77="",MAX($A$8:A77)+1,"")</f>
        <v/>
      </c>
      <c r="B78" s="100"/>
      <c r="C78" s="152"/>
      <c r="D78" s="98"/>
      <c r="E78" s="71"/>
      <c r="F78" s="71"/>
      <c r="G78" s="71"/>
    </row>
    <row r="79" spans="1:7">
      <c r="A79" s="63"/>
      <c r="B79" s="99" t="s">
        <v>40</v>
      </c>
      <c r="C79" s="152" t="s">
        <v>7</v>
      </c>
      <c r="D79" s="98">
        <v>2</v>
      </c>
      <c r="E79" s="72"/>
      <c r="F79" s="71"/>
      <c r="G79" s="71">
        <f>E79*D79</f>
        <v>0</v>
      </c>
    </row>
    <row r="80" spans="1:7">
      <c r="A80" s="63" t="str">
        <f>IF(B79="",MAX($A$8:A79)+1,"")</f>
        <v/>
      </c>
      <c r="B80" s="100"/>
      <c r="C80" s="152"/>
      <c r="D80" s="98"/>
      <c r="E80" s="71"/>
      <c r="F80" s="71"/>
      <c r="G80" s="71"/>
    </row>
    <row r="81" spans="1:7" ht="39.6">
      <c r="A81" s="63">
        <f>IF(B80="",MAX($A$8:A80)+1,"")</f>
        <v>17</v>
      </c>
      <c r="B81" s="99" t="s">
        <v>62</v>
      </c>
      <c r="C81" s="152"/>
      <c r="D81" s="98"/>
      <c r="E81" s="71"/>
      <c r="F81" s="71"/>
      <c r="G81" s="71"/>
    </row>
    <row r="82" spans="1:7">
      <c r="A82" s="63" t="str">
        <f>IF(B81="",MAX($A$8:A81)+1,"")</f>
        <v/>
      </c>
      <c r="B82" s="99" t="s">
        <v>61</v>
      </c>
      <c r="C82" s="152" t="s">
        <v>7</v>
      </c>
      <c r="D82" s="98">
        <v>2</v>
      </c>
      <c r="E82" s="72"/>
      <c r="F82" s="71">
        <f>D82*E82</f>
        <v>0</v>
      </c>
      <c r="G82" s="71"/>
    </row>
    <row r="83" spans="1:7">
      <c r="A83" s="63" t="str">
        <f>IF(B82="",MAX($A$8:A82)+1,"")</f>
        <v/>
      </c>
      <c r="B83" s="100"/>
      <c r="C83" s="152"/>
      <c r="D83" s="98"/>
      <c r="E83" s="71"/>
      <c r="F83" s="71"/>
      <c r="G83" s="71"/>
    </row>
    <row r="84" spans="1:7" ht="39.6">
      <c r="A84" s="63">
        <f>IF(B83="",MAX($A$8:A83)+1,"")</f>
        <v>18</v>
      </c>
      <c r="B84" s="99" t="s">
        <v>63</v>
      </c>
      <c r="C84" s="152"/>
      <c r="D84" s="98"/>
      <c r="E84" s="71"/>
      <c r="F84" s="71"/>
      <c r="G84" s="71"/>
    </row>
    <row r="85" spans="1:7">
      <c r="A85" s="63" t="str">
        <f>IF(B84="",MAX($A$8:A84)+1,"")</f>
        <v/>
      </c>
      <c r="B85" s="99" t="s">
        <v>61</v>
      </c>
      <c r="C85" s="152" t="s">
        <v>7</v>
      </c>
      <c r="D85" s="98">
        <v>1</v>
      </c>
      <c r="E85" s="72"/>
      <c r="F85" s="71">
        <f>D85*E85</f>
        <v>0</v>
      </c>
      <c r="G85" s="71"/>
    </row>
    <row r="86" spans="1:7">
      <c r="A86" s="63" t="str">
        <f>IF(B85="",MAX($A$8:A85)+1,"")</f>
        <v/>
      </c>
      <c r="B86" s="100"/>
      <c r="C86" s="152"/>
      <c r="D86" s="98"/>
      <c r="E86" s="71"/>
      <c r="F86" s="71"/>
      <c r="G86" s="71"/>
    </row>
    <row r="87" spans="1:7" ht="52.8">
      <c r="A87" s="63">
        <f>IF(B86="",MAX($A$8:A86)+1,"")</f>
        <v>19</v>
      </c>
      <c r="B87" s="99" t="s">
        <v>298</v>
      </c>
      <c r="C87" s="152"/>
      <c r="D87" s="98"/>
      <c r="E87" s="71"/>
      <c r="F87" s="71"/>
      <c r="G87" s="71"/>
    </row>
    <row r="88" spans="1:7">
      <c r="A88" s="63" t="str">
        <f>IF(B87="",MAX($A$8:A87)+1,"")</f>
        <v/>
      </c>
      <c r="B88" s="99" t="s">
        <v>299</v>
      </c>
      <c r="C88" s="152" t="s">
        <v>7</v>
      </c>
      <c r="D88" s="98">
        <v>25</v>
      </c>
      <c r="E88" s="72"/>
      <c r="F88" s="71">
        <f>D88*E88</f>
        <v>0</v>
      </c>
      <c r="G88" s="71"/>
    </row>
    <row r="89" spans="1:7">
      <c r="A89" s="63" t="str">
        <f>IF(B88="",MAX($A$8:A88)+1,"")</f>
        <v/>
      </c>
      <c r="B89" s="100"/>
      <c r="C89" s="152"/>
      <c r="D89" s="98"/>
      <c r="E89" s="71"/>
      <c r="F89" s="71"/>
      <c r="G89" s="71"/>
    </row>
    <row r="90" spans="1:7">
      <c r="A90" s="63">
        <f>IF(B89="",MAX($A$8:A89)+1,"")</f>
        <v>20</v>
      </c>
      <c r="B90" s="99" t="s">
        <v>296</v>
      </c>
      <c r="C90" s="152"/>
      <c r="D90" s="98"/>
      <c r="E90" s="71"/>
      <c r="F90" s="71"/>
      <c r="G90" s="71"/>
    </row>
    <row r="91" spans="1:7">
      <c r="A91" s="63" t="str">
        <f>IF(B90="",MAX($A$8:A90)+1,"")</f>
        <v/>
      </c>
      <c r="B91" s="99" t="s">
        <v>53</v>
      </c>
      <c r="C91" s="152" t="s">
        <v>8</v>
      </c>
      <c r="D91" s="98">
        <v>5</v>
      </c>
      <c r="E91" s="72"/>
      <c r="F91" s="71">
        <f>D91*E91</f>
        <v>0</v>
      </c>
      <c r="G91" s="71"/>
    </row>
    <row r="92" spans="1:7">
      <c r="A92" s="63" t="str">
        <f>IF(B91="",MAX($A$8:A91)+1,"")</f>
        <v/>
      </c>
      <c r="B92" s="100"/>
      <c r="C92" s="152"/>
      <c r="D92" s="98"/>
      <c r="E92" s="71"/>
      <c r="F92" s="71"/>
      <c r="G92" s="71"/>
    </row>
    <row r="93" spans="1:7" ht="39.6">
      <c r="A93" s="63">
        <f>IF(B92="",MAX($A$8:A92)+1,"")</f>
        <v>21</v>
      </c>
      <c r="B93" s="99" t="s">
        <v>48</v>
      </c>
      <c r="C93" s="152"/>
      <c r="D93" s="98"/>
      <c r="E93" s="71"/>
      <c r="F93" s="71"/>
      <c r="G93" s="71"/>
    </row>
    <row r="94" spans="1:7">
      <c r="A94" s="63" t="str">
        <f>IF(B93="",MAX($A$8:A93)+1,"")</f>
        <v/>
      </c>
      <c r="B94" s="99" t="s">
        <v>53</v>
      </c>
      <c r="C94" s="152" t="s">
        <v>50</v>
      </c>
      <c r="D94" s="98">
        <v>25</v>
      </c>
      <c r="E94" s="72"/>
      <c r="F94" s="71">
        <f>D94*E94</f>
        <v>0</v>
      </c>
      <c r="G94" s="71"/>
    </row>
    <row r="95" spans="1:7">
      <c r="A95" s="63" t="str">
        <f>IF(B94="",MAX($A$8:A94)+1,"")</f>
        <v/>
      </c>
      <c r="B95" s="100"/>
      <c r="C95" s="152"/>
      <c r="D95" s="98"/>
      <c r="E95" s="71"/>
      <c r="F95" s="71"/>
      <c r="G95" s="71"/>
    </row>
    <row r="96" spans="1:7" ht="39.6">
      <c r="A96" s="63">
        <f>IF(B95="",MAX($A$8:A95)+1,"")</f>
        <v>22</v>
      </c>
      <c r="B96" s="99" t="s">
        <v>52</v>
      </c>
      <c r="C96" s="152"/>
      <c r="D96" s="98"/>
      <c r="E96" s="71"/>
      <c r="F96" s="71"/>
      <c r="G96" s="71"/>
    </row>
    <row r="97" spans="1:8">
      <c r="A97" s="63" t="str">
        <f>IF(B96="",MAX($A$8:A96)+1,"")</f>
        <v/>
      </c>
      <c r="B97" s="99" t="s">
        <v>53</v>
      </c>
      <c r="C97" s="152" t="s">
        <v>8</v>
      </c>
      <c r="D97" s="98">
        <v>1</v>
      </c>
      <c r="E97" s="72"/>
      <c r="F97" s="71">
        <f>D97*E97</f>
        <v>0</v>
      </c>
      <c r="G97" s="71"/>
    </row>
    <row r="98" spans="1:8">
      <c r="A98" s="63" t="str">
        <f>IF(B97="",MAX($A$8:A97)+1,"")</f>
        <v/>
      </c>
      <c r="B98" s="100"/>
      <c r="C98" s="152"/>
      <c r="D98" s="98"/>
      <c r="E98" s="71"/>
      <c r="F98" s="71"/>
      <c r="G98" s="71"/>
    </row>
    <row r="99" spans="1:8" ht="39.6">
      <c r="A99" s="63">
        <f>IF(B98="",MAX($A$8:A98)+1,"")</f>
        <v>23</v>
      </c>
      <c r="B99" s="99" t="s">
        <v>180</v>
      </c>
      <c r="C99" s="152"/>
      <c r="D99" s="98"/>
      <c r="E99" s="71"/>
      <c r="F99" s="71"/>
      <c r="G99" s="71"/>
    </row>
    <row r="100" spans="1:8">
      <c r="A100" s="63" t="str">
        <f>IF(B99="",MAX($A$8:A99)+1,"")</f>
        <v/>
      </c>
      <c r="B100" s="99" t="s">
        <v>49</v>
      </c>
      <c r="C100" s="152" t="s">
        <v>8</v>
      </c>
      <c r="D100" s="98">
        <v>1</v>
      </c>
      <c r="E100" s="72"/>
      <c r="F100" s="71">
        <f>D100*E100</f>
        <v>0</v>
      </c>
      <c r="G100" s="71"/>
    </row>
    <row r="101" spans="1:8">
      <c r="A101" s="63" t="str">
        <f>IF(B100="",MAX($A$8:A100)+1,"")</f>
        <v/>
      </c>
      <c r="B101" s="100"/>
      <c r="C101" s="152"/>
      <c r="D101" s="98"/>
      <c r="E101" s="71"/>
      <c r="F101" s="71"/>
      <c r="G101" s="71"/>
    </row>
    <row r="102" spans="1:8" ht="39.6">
      <c r="A102" s="63">
        <f>IF(B101="",MAX($A$8:A101)+1,"")</f>
        <v>24</v>
      </c>
      <c r="B102" s="99" t="s">
        <v>245</v>
      </c>
      <c r="C102" s="152"/>
      <c r="D102" s="98"/>
      <c r="E102" s="71"/>
      <c r="F102" s="71"/>
      <c r="G102" s="71"/>
    </row>
    <row r="103" spans="1:8">
      <c r="A103" s="63" t="str">
        <f>IF(B102="",MAX($A$8:A102)+1,"")</f>
        <v/>
      </c>
      <c r="B103" s="99" t="s">
        <v>53</v>
      </c>
      <c r="C103" s="152" t="s">
        <v>7</v>
      </c>
      <c r="D103" s="98">
        <v>27</v>
      </c>
      <c r="E103" s="72"/>
      <c r="F103" s="71">
        <f>D103*E103</f>
        <v>0</v>
      </c>
      <c r="G103" s="71"/>
    </row>
    <row r="104" spans="1:8">
      <c r="A104" s="63" t="str">
        <f>IF(B103="",MAX($A$8:A103)+1,"")</f>
        <v/>
      </c>
      <c r="B104" s="100"/>
      <c r="C104" s="152"/>
      <c r="D104" s="98"/>
      <c r="E104" s="71"/>
      <c r="F104" s="71"/>
      <c r="G104" s="71"/>
    </row>
    <row r="105" spans="1:8" ht="39.6">
      <c r="A105" s="63">
        <f>IF(B104="",MAX($A$8:A104)+1,"")</f>
        <v>25</v>
      </c>
      <c r="B105" s="99" t="s">
        <v>93</v>
      </c>
      <c r="C105" s="152"/>
      <c r="D105" s="98"/>
      <c r="E105" s="71"/>
      <c r="F105" s="71"/>
      <c r="G105" s="71"/>
    </row>
    <row r="106" spans="1:8">
      <c r="A106" s="63" t="str">
        <f>IF(B105="",MAX($A$8:A105)+1,"")</f>
        <v/>
      </c>
      <c r="B106" s="99" t="s">
        <v>49</v>
      </c>
      <c r="C106" s="152" t="s">
        <v>8</v>
      </c>
      <c r="D106" s="98">
        <v>1</v>
      </c>
      <c r="E106" s="72"/>
      <c r="F106" s="71">
        <f>D106*E106</f>
        <v>0</v>
      </c>
      <c r="G106" s="71"/>
    </row>
    <row r="107" spans="1:8" s="150" customFormat="1" ht="13.8" thickBot="1">
      <c r="A107" s="166"/>
      <c r="B107" s="168"/>
      <c r="C107" s="169"/>
      <c r="D107" s="170"/>
      <c r="E107" s="171"/>
      <c r="F107" s="171"/>
      <c r="G107" s="171"/>
      <c r="H107" s="164"/>
    </row>
    <row r="108" spans="1:8" s="150" customFormat="1" ht="20.100000000000001" customHeight="1" thickTop="1" thickBot="1">
      <c r="A108" s="172"/>
      <c r="B108" s="173" t="str">
        <f>+CONCATENATE("REKAPITULACIJA - ",B7)</f>
        <v>REKAPITULACIJA - RAZSVETLJAVA</v>
      </c>
      <c r="C108" s="174"/>
      <c r="D108" s="175"/>
      <c r="E108" s="176"/>
      <c r="F108" s="177">
        <f>SUM(F7:F107)</f>
        <v>0</v>
      </c>
      <c r="G108" s="177">
        <f>SUM(G7:G107)</f>
        <v>0</v>
      </c>
      <c r="H108" s="164"/>
    </row>
    <row r="109" spans="1:8" s="150" customFormat="1" ht="13.8" thickTop="1">
      <c r="A109" s="166"/>
      <c r="B109" s="100"/>
      <c r="C109" s="152"/>
      <c r="D109" s="98"/>
      <c r="E109" s="101"/>
      <c r="F109" s="101"/>
      <c r="G109" s="101"/>
      <c r="H109" s="164"/>
    </row>
    <row r="110" spans="1:8" s="150" customFormat="1">
      <c r="A110" s="166"/>
      <c r="B110" s="100"/>
      <c r="C110" s="152"/>
      <c r="D110" s="98"/>
      <c r="E110" s="101"/>
      <c r="F110" s="101"/>
      <c r="G110" s="101"/>
      <c r="H110" s="164"/>
    </row>
    <row r="111" spans="1:8" s="150" customFormat="1">
      <c r="A111" s="166"/>
      <c r="B111" s="100"/>
      <c r="C111" s="152"/>
      <c r="D111" s="98"/>
      <c r="E111" s="101"/>
      <c r="F111" s="101"/>
      <c r="G111" s="101"/>
      <c r="H111" s="164"/>
    </row>
    <row r="112" spans="1:8" s="150" customFormat="1">
      <c r="A112" s="166"/>
      <c r="B112" s="100"/>
      <c r="C112" s="152"/>
      <c r="D112" s="98"/>
      <c r="E112" s="101"/>
      <c r="F112" s="101"/>
      <c r="G112" s="101"/>
      <c r="H112" s="164"/>
    </row>
    <row r="113" spans="1:8" s="150" customFormat="1">
      <c r="A113" s="166"/>
      <c r="B113" s="100"/>
      <c r="C113" s="152"/>
      <c r="D113" s="98"/>
      <c r="E113" s="101"/>
      <c r="F113" s="101"/>
      <c r="G113" s="101"/>
      <c r="H113" s="164"/>
    </row>
    <row r="114" spans="1:8" s="150" customFormat="1">
      <c r="A114" s="163"/>
      <c r="B114" s="149"/>
      <c r="H114" s="164"/>
    </row>
    <row r="115" spans="1:8" s="150" customFormat="1">
      <c r="A115" s="163"/>
      <c r="B115" s="149"/>
      <c r="H115" s="164"/>
    </row>
    <row r="116" spans="1:8" s="150" customFormat="1">
      <c r="A116" s="163"/>
      <c r="B116" s="149"/>
      <c r="H116" s="164"/>
    </row>
    <row r="117" spans="1:8" s="150" customFormat="1">
      <c r="A117" s="163"/>
      <c r="B117" s="149"/>
      <c r="H117" s="164"/>
    </row>
    <row r="118" spans="1:8" s="150" customFormat="1">
      <c r="A118" s="163"/>
      <c r="B118" s="149"/>
      <c r="H118" s="164"/>
    </row>
    <row r="119" spans="1:8" s="150" customFormat="1">
      <c r="A119" s="163"/>
      <c r="B119" s="149"/>
      <c r="H119" s="164"/>
    </row>
    <row r="120" spans="1:8" s="150" customFormat="1">
      <c r="A120" s="163"/>
      <c r="B120" s="149"/>
      <c r="H120" s="164"/>
    </row>
    <row r="121" spans="1:8" s="150" customFormat="1">
      <c r="A121" s="163"/>
      <c r="B121" s="149"/>
      <c r="H121" s="164"/>
    </row>
    <row r="122" spans="1:8" s="150" customFormat="1">
      <c r="A122" s="163"/>
      <c r="B122" s="149"/>
      <c r="H122" s="164"/>
    </row>
    <row r="123" spans="1:8" s="150" customFormat="1">
      <c r="A123" s="163"/>
      <c r="B123" s="149"/>
      <c r="H123" s="164"/>
    </row>
  </sheetData>
  <sheetProtection algorithmName="SHA-512" hashValue="xW0355dWdaQXQ0dBUKrNAWxyP0uAWi9I+dkDtskaRyWomr7q/BlongASv8u0uJzteE32V8E9Z5bODoBeKRdBXg==" saltValue="lCpFCM/tde1I/h5Qr65K6Q==" spinCount="100000" sheet="1" objects="1" scenario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5"/>
  <sheetViews>
    <sheetView view="pageBreakPreview" zoomScaleNormal="100" zoomScaleSheetLayoutView="100" workbookViewId="0">
      <pane ySplit="5" topLeftCell="A6" activePane="bottomLeft" state="frozen"/>
      <selection activeCell="F19" sqref="F19"/>
      <selection pane="bottomLeft" activeCell="F19" sqref="F19"/>
    </sheetView>
  </sheetViews>
  <sheetFormatPr defaultColWidth="9.109375" defaultRowHeight="13.2"/>
  <cols>
    <col min="1" max="1" width="6.6640625" style="61" customWidth="1"/>
    <col min="2" max="2" width="41.6640625" style="133" customWidth="1"/>
    <col min="3" max="3" width="4.6640625" style="132" customWidth="1"/>
    <col min="4" max="4" width="7.6640625" style="132" customWidth="1"/>
    <col min="5" max="7" width="12.6640625" style="16" customWidth="1"/>
    <col min="8" max="8" width="9.109375" style="84"/>
    <col min="9" max="9" width="9.109375" style="16"/>
    <col min="10" max="10" width="18.88671875" style="16" customWidth="1"/>
    <col min="11" max="16384" width="9.109375" style="16"/>
  </cols>
  <sheetData>
    <row r="1" spans="1:10" s="156" customFormat="1">
      <c r="A1" s="153"/>
      <c r="B1" s="137"/>
      <c r="C1" s="138"/>
      <c r="D1" s="139"/>
      <c r="E1" s="154"/>
      <c r="F1" s="154"/>
      <c r="G1" s="154"/>
      <c r="H1" s="155"/>
    </row>
    <row r="2" spans="1:10" s="156" customFormat="1">
      <c r="A2" s="153"/>
      <c r="B2" s="137"/>
      <c r="C2" s="138"/>
      <c r="D2" s="139"/>
      <c r="E2" s="154"/>
      <c r="F2" s="154"/>
      <c r="G2" s="154"/>
      <c r="H2" s="155"/>
    </row>
    <row r="3" spans="1:10" s="156" customFormat="1">
      <c r="A3" s="157"/>
      <c r="B3" s="140"/>
      <c r="C3" s="141"/>
      <c r="D3" s="142"/>
      <c r="E3" s="158"/>
      <c r="F3" s="158"/>
      <c r="G3" s="158"/>
      <c r="H3" s="155"/>
    </row>
    <row r="4" spans="1:10" s="156" customFormat="1">
      <c r="A4" s="159" t="s">
        <v>26</v>
      </c>
      <c r="B4" s="143"/>
      <c r="C4" s="144"/>
      <c r="D4" s="145"/>
      <c r="E4" s="160"/>
      <c r="F4" s="161"/>
      <c r="G4" s="161" t="s">
        <v>23</v>
      </c>
      <c r="H4" s="155"/>
    </row>
    <row r="5" spans="1:10" s="156" customFormat="1" ht="24">
      <c r="A5" s="147" t="s">
        <v>0</v>
      </c>
      <c r="B5" s="146" t="s">
        <v>1</v>
      </c>
      <c r="C5" s="147" t="s">
        <v>2</v>
      </c>
      <c r="D5" s="148" t="s">
        <v>3</v>
      </c>
      <c r="E5" s="162" t="s">
        <v>4</v>
      </c>
      <c r="F5" s="162" t="s">
        <v>58</v>
      </c>
      <c r="G5" s="162" t="s">
        <v>59</v>
      </c>
      <c r="H5" s="155"/>
    </row>
    <row r="6" spans="1:10" s="150" customFormat="1">
      <c r="A6" s="163"/>
      <c r="B6" s="149"/>
      <c r="H6" s="164"/>
    </row>
    <row r="7" spans="1:10" s="150" customFormat="1">
      <c r="A7" s="165" t="s">
        <v>114</v>
      </c>
      <c r="B7" s="151" t="s">
        <v>153</v>
      </c>
      <c r="C7" s="152"/>
      <c r="D7" s="98"/>
      <c r="E7" s="101"/>
      <c r="F7" s="101"/>
      <c r="G7" s="101"/>
      <c r="H7" s="164"/>
    </row>
    <row r="8" spans="1:10" s="150" customFormat="1">
      <c r="A8" s="166"/>
      <c r="B8" s="100"/>
      <c r="C8" s="152"/>
      <c r="D8" s="98"/>
      <c r="E8" s="101"/>
      <c r="F8" s="101"/>
      <c r="G8" s="101"/>
      <c r="H8" s="164"/>
    </row>
    <row r="9" spans="1:10" ht="52.8">
      <c r="A9" s="63">
        <f>IF(B8="",MAX($A$8:A8)+1,"")</f>
        <v>1</v>
      </c>
      <c r="B9" s="99" t="s">
        <v>96</v>
      </c>
      <c r="C9" s="152"/>
      <c r="D9" s="98"/>
      <c r="E9" s="71"/>
      <c r="F9" s="71"/>
      <c r="G9" s="71"/>
    </row>
    <row r="10" spans="1:10">
      <c r="A10" s="63" t="str">
        <f>IF(B9="",MAX($A$8:A9)+1,"")</f>
        <v/>
      </c>
      <c r="B10" s="99" t="s">
        <v>70</v>
      </c>
      <c r="C10" s="152" t="s">
        <v>6</v>
      </c>
      <c r="D10" s="98">
        <v>245</v>
      </c>
      <c r="E10" s="72"/>
      <c r="F10" s="71"/>
      <c r="G10" s="71">
        <f>D10*E10</f>
        <v>0</v>
      </c>
      <c r="J10" s="131"/>
    </row>
    <row r="11" spans="1:10">
      <c r="A11" s="63" t="str">
        <f>IF(B10="",MAX($A$8:A10)+1,"")</f>
        <v/>
      </c>
      <c r="B11" s="100"/>
      <c r="C11" s="152"/>
      <c r="D11" s="98"/>
      <c r="E11" s="71"/>
      <c r="F11" s="71"/>
      <c r="G11" s="71"/>
    </row>
    <row r="12" spans="1:10" ht="26.4">
      <c r="A12" s="63">
        <f>IF(B11="",MAX($A$8:A11)+1,"")</f>
        <v>2</v>
      </c>
      <c r="B12" s="99" t="s">
        <v>51</v>
      </c>
      <c r="C12" s="152"/>
      <c r="D12" s="98"/>
      <c r="E12" s="71"/>
      <c r="F12" s="71"/>
      <c r="G12" s="71"/>
    </row>
    <row r="13" spans="1:10">
      <c r="A13" s="63" t="str">
        <f>IF(B12="",MAX($A$8:A12)+1,"")</f>
        <v/>
      </c>
      <c r="B13" s="99" t="s">
        <v>53</v>
      </c>
      <c r="C13" s="152" t="s">
        <v>6</v>
      </c>
      <c r="D13" s="98">
        <v>90</v>
      </c>
      <c r="E13" s="72"/>
      <c r="F13" s="71"/>
      <c r="G13" s="71">
        <f>D13*E13</f>
        <v>0</v>
      </c>
    </row>
    <row r="14" spans="1:10">
      <c r="A14" s="63" t="str">
        <f>IF(B13="",MAX($A$8:A13)+1,"")</f>
        <v/>
      </c>
      <c r="B14" s="100"/>
      <c r="C14" s="152"/>
      <c r="D14" s="98"/>
      <c r="E14" s="71"/>
      <c r="F14" s="71"/>
      <c r="G14" s="71"/>
    </row>
    <row r="15" spans="1:10" ht="39.6">
      <c r="A15" s="63">
        <f>IF(B14="",MAX($A$8:A14)+1,"")</f>
        <v>3</v>
      </c>
      <c r="B15" s="99" t="s">
        <v>52</v>
      </c>
      <c r="C15" s="152"/>
      <c r="D15" s="98"/>
      <c r="E15" s="71"/>
      <c r="F15" s="71"/>
      <c r="G15" s="71"/>
    </row>
    <row r="16" spans="1:10">
      <c r="A16" s="63" t="str">
        <f>IF(B15="",MAX($A$8:A15)+1,"")</f>
        <v/>
      </c>
      <c r="B16" s="99" t="s">
        <v>53</v>
      </c>
      <c r="C16" s="152" t="s">
        <v>8</v>
      </c>
      <c r="D16" s="98">
        <v>1</v>
      </c>
      <c r="E16" s="72"/>
      <c r="F16" s="71"/>
      <c r="G16" s="71">
        <f>D16*E16</f>
        <v>0</v>
      </c>
    </row>
    <row r="17" spans="1:10">
      <c r="A17" s="63" t="str">
        <f>IF(B16="",MAX($A$8:A16)+1,"")</f>
        <v/>
      </c>
      <c r="B17" s="100"/>
      <c r="C17" s="152"/>
      <c r="D17" s="98"/>
      <c r="E17" s="71"/>
      <c r="F17" s="71"/>
      <c r="G17" s="71"/>
    </row>
    <row r="18" spans="1:10" ht="66">
      <c r="A18" s="63">
        <f>IF(B17="",MAX($A$8:A17)+1,"")</f>
        <v>4</v>
      </c>
      <c r="B18" s="99" t="s">
        <v>413</v>
      </c>
      <c r="C18" s="152"/>
      <c r="D18" s="98"/>
      <c r="E18" s="71"/>
      <c r="F18" s="71"/>
      <c r="G18" s="71"/>
    </row>
    <row r="19" spans="1:10">
      <c r="A19" s="63"/>
      <c r="B19" s="99" t="s">
        <v>42</v>
      </c>
      <c r="C19" s="152" t="s">
        <v>7</v>
      </c>
      <c r="D19" s="98">
        <v>3</v>
      </c>
      <c r="E19" s="72"/>
      <c r="F19" s="71"/>
      <c r="G19" s="71">
        <f>D19*E19</f>
        <v>0</v>
      </c>
    </row>
    <row r="20" spans="1:10">
      <c r="A20" s="63"/>
      <c r="B20" s="100"/>
      <c r="C20" s="152"/>
      <c r="D20" s="98"/>
      <c r="E20" s="71"/>
      <c r="F20" s="71"/>
      <c r="G20" s="71"/>
    </row>
    <row r="21" spans="1:10" ht="52.8">
      <c r="A21" s="63">
        <f>IF(B20="",MAX($A$8:A20)+1,"")</f>
        <v>5</v>
      </c>
      <c r="B21" s="99" t="s">
        <v>266</v>
      </c>
      <c r="C21" s="152"/>
      <c r="D21" s="98"/>
      <c r="E21" s="71"/>
      <c r="F21" s="71"/>
      <c r="G21" s="71"/>
    </row>
    <row r="22" spans="1:10">
      <c r="A22" s="63" t="str">
        <f>IF(B21="",MAX($A$8:A21)+1,"")</f>
        <v/>
      </c>
      <c r="B22" s="99" t="s">
        <v>42</v>
      </c>
      <c r="C22" s="152" t="s">
        <v>7</v>
      </c>
      <c r="D22" s="98">
        <v>1</v>
      </c>
      <c r="E22" s="72"/>
      <c r="F22" s="71">
        <f>E22*D22</f>
        <v>0</v>
      </c>
      <c r="G22" s="71"/>
    </row>
    <row r="23" spans="1:10">
      <c r="A23" s="63" t="str">
        <f>IF(B22="",MAX($A$8:A22)+1,"")</f>
        <v/>
      </c>
      <c r="B23" s="100"/>
      <c r="C23" s="152"/>
      <c r="D23" s="98"/>
      <c r="E23" s="71"/>
      <c r="F23" s="71"/>
      <c r="G23" s="71"/>
      <c r="J23" s="131"/>
    </row>
    <row r="24" spans="1:10" ht="26.4">
      <c r="A24" s="63">
        <f>IF(B23="",MAX($A$8:A23)+1,"")</f>
        <v>6</v>
      </c>
      <c r="B24" s="99" t="s">
        <v>267</v>
      </c>
      <c r="C24" s="152"/>
      <c r="D24" s="98"/>
      <c r="E24" s="71"/>
      <c r="F24" s="71"/>
      <c r="G24" s="71"/>
    </row>
    <row r="25" spans="1:10" ht="26.4">
      <c r="A25" s="63"/>
      <c r="B25" s="99" t="s">
        <v>443</v>
      </c>
      <c r="C25" s="152" t="s">
        <v>7</v>
      </c>
      <c r="D25" s="212">
        <v>1</v>
      </c>
      <c r="E25" s="71"/>
      <c r="F25" s="71"/>
      <c r="G25" s="71"/>
    </row>
    <row r="26" spans="1:10">
      <c r="A26" s="63"/>
      <c r="B26" s="99" t="s">
        <v>43</v>
      </c>
      <c r="C26" s="152" t="s">
        <v>7</v>
      </c>
      <c r="D26" s="212">
        <v>1</v>
      </c>
      <c r="E26" s="71"/>
      <c r="F26" s="71"/>
      <c r="G26" s="71"/>
    </row>
    <row r="27" spans="1:10">
      <c r="A27" s="63"/>
      <c r="B27" s="100"/>
      <c r="C27" s="152"/>
      <c r="D27" s="98"/>
      <c r="E27" s="71"/>
      <c r="F27" s="71"/>
      <c r="G27" s="71"/>
    </row>
    <row r="28" spans="1:10">
      <c r="A28" s="63">
        <f>IF(B27="",MAX($A$8:A27)+1,"")</f>
        <v>7</v>
      </c>
      <c r="B28" s="99" t="s">
        <v>67</v>
      </c>
      <c r="C28" s="152"/>
      <c r="D28" s="98"/>
      <c r="E28" s="71"/>
      <c r="F28" s="71"/>
      <c r="G28" s="71"/>
    </row>
    <row r="29" spans="1:10">
      <c r="A29" s="63"/>
      <c r="B29" s="99" t="s">
        <v>49</v>
      </c>
      <c r="C29" s="152" t="s">
        <v>66</v>
      </c>
      <c r="D29" s="98">
        <v>8</v>
      </c>
      <c r="E29" s="72"/>
      <c r="F29" s="71"/>
      <c r="G29" s="71">
        <f>D29*E29</f>
        <v>0</v>
      </c>
    </row>
    <row r="30" spans="1:10">
      <c r="A30" s="63"/>
      <c r="B30" s="100"/>
      <c r="C30" s="152"/>
      <c r="D30" s="98"/>
      <c r="E30" s="71"/>
      <c r="F30" s="71"/>
      <c r="G30" s="71"/>
    </row>
    <row r="31" spans="1:10">
      <c r="A31" s="63">
        <f>IF(B30="",MAX($A$8:A30)+1,"")</f>
        <v>8</v>
      </c>
      <c r="B31" s="99" t="s">
        <v>68</v>
      </c>
      <c r="C31" s="152"/>
      <c r="D31" s="98"/>
      <c r="E31" s="71"/>
      <c r="F31" s="71"/>
      <c r="G31" s="71"/>
      <c r="J31" s="131"/>
    </row>
    <row r="32" spans="1:10">
      <c r="A32" s="63"/>
      <c r="B32" s="99" t="s">
        <v>49</v>
      </c>
      <c r="C32" s="152" t="s">
        <v>66</v>
      </c>
      <c r="D32" s="98">
        <v>8</v>
      </c>
      <c r="E32" s="72"/>
      <c r="F32" s="71"/>
      <c r="G32" s="71">
        <f>D32*E32</f>
        <v>0</v>
      </c>
    </row>
    <row r="33" spans="1:7">
      <c r="A33" s="63"/>
      <c r="B33" s="100"/>
      <c r="C33" s="152"/>
      <c r="D33" s="98"/>
      <c r="E33" s="71"/>
      <c r="F33" s="71"/>
      <c r="G33" s="71"/>
    </row>
    <row r="34" spans="1:7" ht="26.4">
      <c r="A34" s="63">
        <f>IF(B33="",MAX($A$8:A33)+1,"")</f>
        <v>9</v>
      </c>
      <c r="B34" s="99" t="s">
        <v>69</v>
      </c>
      <c r="C34" s="152"/>
      <c r="D34" s="98"/>
      <c r="E34" s="71"/>
      <c r="F34" s="71"/>
      <c r="G34" s="71"/>
    </row>
    <row r="35" spans="1:7">
      <c r="A35" s="63"/>
      <c r="B35" s="99" t="s">
        <v>49</v>
      </c>
      <c r="C35" s="152" t="s">
        <v>8</v>
      </c>
      <c r="D35" s="98">
        <v>1</v>
      </c>
      <c r="E35" s="72"/>
      <c r="F35" s="71"/>
      <c r="G35" s="71">
        <f>D35*E35</f>
        <v>0</v>
      </c>
    </row>
    <row r="36" spans="1:7">
      <c r="A36" s="63"/>
      <c r="B36" s="100"/>
      <c r="C36" s="152"/>
      <c r="D36" s="98"/>
      <c r="E36" s="71"/>
      <c r="F36" s="71"/>
      <c r="G36" s="71"/>
    </row>
    <row r="37" spans="1:7">
      <c r="A37" s="63">
        <f>IF(B36="",MAX($A$8:A36)+1,"")</f>
        <v>10</v>
      </c>
      <c r="B37" s="99" t="s">
        <v>412</v>
      </c>
      <c r="C37" s="152"/>
      <c r="D37" s="98"/>
      <c r="E37" s="71"/>
      <c r="F37" s="71"/>
      <c r="G37" s="71"/>
    </row>
    <row r="38" spans="1:7">
      <c r="A38" s="63" t="str">
        <f>IF(B37="",MAX($A$8:A37)+1,"")</f>
        <v/>
      </c>
      <c r="B38" s="99" t="s">
        <v>49</v>
      </c>
      <c r="C38" s="152" t="s">
        <v>8</v>
      </c>
      <c r="D38" s="98">
        <v>1</v>
      </c>
      <c r="E38" s="72"/>
      <c r="F38" s="71"/>
      <c r="G38" s="71">
        <f>D38*E38</f>
        <v>0</v>
      </c>
    </row>
    <row r="39" spans="1:7">
      <c r="A39" s="63" t="str">
        <f>IF(B38="",MAX($A$8:A38)+1,"")</f>
        <v/>
      </c>
      <c r="B39" s="100"/>
      <c r="C39" s="152"/>
      <c r="D39" s="98"/>
      <c r="E39" s="71"/>
      <c r="F39" s="71"/>
      <c r="G39" s="71"/>
    </row>
    <row r="40" spans="1:7" ht="39.6">
      <c r="A40" s="63">
        <f>IF(B39="",MAX($A$8:A39)+1,"")</f>
        <v>11</v>
      </c>
      <c r="B40" s="99" t="s">
        <v>71</v>
      </c>
      <c r="C40" s="152"/>
      <c r="D40" s="98"/>
      <c r="E40" s="71"/>
      <c r="F40" s="71"/>
      <c r="G40" s="71"/>
    </row>
    <row r="41" spans="1:7">
      <c r="A41" s="63" t="str">
        <f>IF(B40="",MAX($A$8:A40)+1,"")</f>
        <v/>
      </c>
      <c r="B41" s="99" t="s">
        <v>49</v>
      </c>
      <c r="C41" s="152" t="s">
        <v>8</v>
      </c>
      <c r="D41" s="98">
        <v>1</v>
      </c>
      <c r="E41" s="72"/>
      <c r="F41" s="71"/>
      <c r="G41" s="71">
        <f>D41*E41</f>
        <v>0</v>
      </c>
    </row>
    <row r="42" spans="1:7">
      <c r="A42" s="63" t="str">
        <f>IF(B41="",MAX($A$8:A41)+1,"")</f>
        <v/>
      </c>
      <c r="B42" s="100"/>
      <c r="C42" s="152"/>
      <c r="D42" s="98"/>
      <c r="E42" s="71"/>
      <c r="F42" s="71"/>
      <c r="G42" s="71"/>
    </row>
    <row r="43" spans="1:7" ht="26.4">
      <c r="A43" s="63">
        <f>IF(B42="",MAX($A$8:A42)+1,"")</f>
        <v>12</v>
      </c>
      <c r="B43" s="99" t="s">
        <v>44</v>
      </c>
      <c r="C43" s="152" t="s">
        <v>8</v>
      </c>
      <c r="D43" s="98">
        <v>1</v>
      </c>
      <c r="E43" s="72"/>
      <c r="F43" s="71"/>
      <c r="G43" s="71">
        <f>D43*E43</f>
        <v>0</v>
      </c>
    </row>
    <row r="44" spans="1:7">
      <c r="A44" s="63" t="str">
        <f>IF(B43="",MAX($A$8:A43)+1,"")</f>
        <v/>
      </c>
      <c r="B44" s="99"/>
      <c r="C44" s="152"/>
      <c r="D44" s="98"/>
      <c r="E44" s="104"/>
      <c r="F44" s="71"/>
      <c r="G44" s="71"/>
    </row>
    <row r="45" spans="1:7">
      <c r="A45" s="63"/>
      <c r="B45" s="194" t="s">
        <v>153</v>
      </c>
      <c r="C45" s="152"/>
      <c r="D45" s="98"/>
      <c r="E45" s="104"/>
      <c r="F45" s="71"/>
      <c r="G45" s="71"/>
    </row>
    <row r="46" spans="1:7">
      <c r="A46" s="63" t="str">
        <f>IF(B45="",MAX($A$8:A45)+1,"")</f>
        <v/>
      </c>
      <c r="B46" s="99" t="s">
        <v>168</v>
      </c>
      <c r="C46" s="152"/>
      <c r="D46" s="98"/>
      <c r="E46" s="104"/>
      <c r="F46" s="71"/>
      <c r="G46" s="71"/>
    </row>
    <row r="47" spans="1:7">
      <c r="A47" s="63" t="str">
        <f>IF(B46="",MAX($A$8:A46)+1,"")</f>
        <v/>
      </c>
      <c r="B47" s="99"/>
      <c r="C47" s="152"/>
      <c r="D47" s="98"/>
      <c r="E47" s="104"/>
      <c r="F47" s="71"/>
      <c r="G47" s="71"/>
    </row>
    <row r="48" spans="1:7" ht="52.8">
      <c r="A48" s="63">
        <f>IF(B47="",MAX($A$8:A47)+1,"")</f>
        <v>13</v>
      </c>
      <c r="B48" s="198" t="s">
        <v>444</v>
      </c>
      <c r="C48" s="152" t="s">
        <v>66</v>
      </c>
      <c r="D48" s="98">
        <v>3</v>
      </c>
      <c r="E48" s="72"/>
      <c r="F48" s="71"/>
      <c r="G48" s="71">
        <f>D48*E48</f>
        <v>0</v>
      </c>
    </row>
    <row r="49" spans="1:7">
      <c r="A49" s="63" t="str">
        <f>IF(B48="",MAX($A$8:A48)+1,"")</f>
        <v/>
      </c>
      <c r="B49" s="198"/>
      <c r="C49" s="152"/>
      <c r="D49" s="98"/>
      <c r="E49" s="104"/>
      <c r="F49" s="71"/>
      <c r="G49" s="71"/>
    </row>
    <row r="50" spans="1:7" ht="26.4">
      <c r="A50" s="63">
        <f>IF(B49="",MAX($A$8:A49)+1,"")</f>
        <v>14</v>
      </c>
      <c r="B50" s="277" t="s">
        <v>154</v>
      </c>
      <c r="C50" s="152" t="s">
        <v>66</v>
      </c>
      <c r="D50" s="98">
        <v>3</v>
      </c>
      <c r="E50" s="72"/>
      <c r="F50" s="71"/>
      <c r="G50" s="71">
        <f>D50*E50</f>
        <v>0</v>
      </c>
    </row>
    <row r="51" spans="1:7">
      <c r="A51" s="63" t="str">
        <f>IF(B50="",MAX($A$8:A50)+1,"")</f>
        <v/>
      </c>
      <c r="B51" s="198"/>
      <c r="C51" s="152"/>
      <c r="D51" s="98"/>
      <c r="E51" s="104"/>
      <c r="F51" s="71"/>
      <c r="G51" s="71"/>
    </row>
    <row r="52" spans="1:7" ht="26.4">
      <c r="A52" s="63">
        <f>IF(B51="",MAX($A$8:A51)+1,"")</f>
        <v>15</v>
      </c>
      <c r="B52" s="277" t="s">
        <v>155</v>
      </c>
      <c r="C52" s="152" t="s">
        <v>66</v>
      </c>
      <c r="D52" s="98">
        <v>3</v>
      </c>
      <c r="E52" s="72"/>
      <c r="F52" s="71"/>
      <c r="G52" s="71">
        <f>D52*E52</f>
        <v>0</v>
      </c>
    </row>
    <row r="53" spans="1:7">
      <c r="A53" s="63" t="str">
        <f>IF(B52="",MAX($A$8:A52)+1,"")</f>
        <v/>
      </c>
      <c r="B53" s="16"/>
      <c r="C53" s="152"/>
      <c r="D53" s="98"/>
      <c r="E53" s="104"/>
      <c r="F53" s="71"/>
      <c r="G53" s="71"/>
    </row>
    <row r="54" spans="1:7" ht="92.4">
      <c r="A54" s="63">
        <f>IF(B53="",MAX($A$8:A53)+1,"")</f>
        <v>16</v>
      </c>
      <c r="B54" s="198" t="s">
        <v>164</v>
      </c>
      <c r="C54" s="152" t="s">
        <v>66</v>
      </c>
      <c r="D54" s="98">
        <v>3</v>
      </c>
      <c r="E54" s="72"/>
      <c r="F54" s="71"/>
      <c r="G54" s="71">
        <f>D54*E54</f>
        <v>0</v>
      </c>
    </row>
    <row r="55" spans="1:7">
      <c r="A55" s="63" t="str">
        <f>IF(B54="",MAX($A$8:A54)+1,"")</f>
        <v/>
      </c>
      <c r="B55" s="198"/>
      <c r="C55" s="152"/>
      <c r="D55" s="98"/>
      <c r="E55" s="104"/>
      <c r="F55" s="71"/>
      <c r="G55" s="71"/>
    </row>
    <row r="56" spans="1:7" ht="39.6">
      <c r="A56" s="63">
        <f>IF(B55="",MAX($A$8:A55)+1,"")</f>
        <v>17</v>
      </c>
      <c r="B56" s="198" t="s">
        <v>162</v>
      </c>
      <c r="C56" s="152" t="s">
        <v>66</v>
      </c>
      <c r="D56" s="98">
        <v>6</v>
      </c>
      <c r="E56" s="72"/>
      <c r="F56" s="71"/>
      <c r="G56" s="71">
        <f>D56*E56</f>
        <v>0</v>
      </c>
    </row>
    <row r="57" spans="1:7">
      <c r="A57" s="63" t="str">
        <f>IF(B56="",MAX($A$8:A56)+1,"")</f>
        <v/>
      </c>
      <c r="B57" s="198"/>
      <c r="C57" s="152"/>
      <c r="D57" s="98"/>
      <c r="E57" s="104"/>
      <c r="F57" s="71"/>
      <c r="G57" s="71"/>
    </row>
    <row r="58" spans="1:7">
      <c r="A58" s="63">
        <f>IF(B57="",MAX($A$8:A57)+1,"")</f>
        <v>18</v>
      </c>
      <c r="B58" s="16" t="s">
        <v>156</v>
      </c>
      <c r="C58" s="152"/>
      <c r="D58" s="98"/>
      <c r="E58" s="104"/>
      <c r="F58" s="71"/>
      <c r="G58" s="71"/>
    </row>
    <row r="59" spans="1:7">
      <c r="A59" s="63" t="str">
        <f>IF(B58="",MAX($A$8:A58)+1,"")</f>
        <v/>
      </c>
      <c r="B59" s="16"/>
      <c r="C59" s="152"/>
      <c r="D59" s="98"/>
      <c r="E59" s="104"/>
      <c r="F59" s="71"/>
      <c r="G59" s="71"/>
    </row>
    <row r="60" spans="1:7">
      <c r="A60" s="63">
        <f>IF(B59="",MAX($A$8:A59)+1,"")</f>
        <v>19</v>
      </c>
      <c r="B60" s="16" t="s">
        <v>157</v>
      </c>
      <c r="C60" s="152" t="s">
        <v>6</v>
      </c>
      <c r="D60" s="98">
        <v>45</v>
      </c>
      <c r="E60" s="72"/>
      <c r="F60" s="71"/>
      <c r="G60" s="71">
        <f>D60*E60</f>
        <v>0</v>
      </c>
    </row>
    <row r="61" spans="1:7">
      <c r="A61" s="63" t="str">
        <f>IF(B60="",MAX($A$8:A60)+1,"")</f>
        <v/>
      </c>
      <c r="B61" s="16"/>
      <c r="C61" s="152"/>
      <c r="D61" s="98"/>
      <c r="E61" s="104"/>
      <c r="F61" s="71"/>
      <c r="G61" s="71"/>
    </row>
    <row r="62" spans="1:7">
      <c r="A62" s="63">
        <f>IF(B61="",MAX($A$8:A61)+1,"")</f>
        <v>20</v>
      </c>
      <c r="B62" s="16" t="s">
        <v>158</v>
      </c>
      <c r="C62" s="152" t="s">
        <v>6</v>
      </c>
      <c r="D62" s="98">
        <v>45</v>
      </c>
      <c r="E62" s="72"/>
      <c r="F62" s="71"/>
      <c r="G62" s="71">
        <f>D62*E62</f>
        <v>0</v>
      </c>
    </row>
    <row r="63" spans="1:7">
      <c r="A63" s="63" t="str">
        <f>IF(B62="",MAX($A$8:A62)+1,"")</f>
        <v/>
      </c>
      <c r="B63" s="16"/>
      <c r="C63" s="152"/>
      <c r="D63" s="98"/>
      <c r="E63" s="104"/>
      <c r="F63" s="71"/>
      <c r="G63" s="71"/>
    </row>
    <row r="64" spans="1:7">
      <c r="A64" s="63">
        <f>IF(B63="",MAX($A$8:A63)+1,"")</f>
        <v>21</v>
      </c>
      <c r="B64" s="16" t="s">
        <v>208</v>
      </c>
      <c r="C64" s="152" t="s">
        <v>6</v>
      </c>
      <c r="D64" s="98">
        <v>45</v>
      </c>
      <c r="E64" s="72"/>
      <c r="F64" s="71"/>
      <c r="G64" s="71">
        <f>D64*E64</f>
        <v>0</v>
      </c>
    </row>
    <row r="65" spans="1:7">
      <c r="A65" s="63" t="str">
        <f>IF(B64="",MAX($A$8:A64)+1,"")</f>
        <v/>
      </c>
      <c r="B65" s="16"/>
      <c r="C65" s="152"/>
      <c r="D65" s="98"/>
      <c r="E65" s="104"/>
      <c r="F65" s="71"/>
      <c r="G65" s="71"/>
    </row>
    <row r="66" spans="1:7">
      <c r="A66" s="63">
        <f>IF(B65="",MAX($A$8:A65)+1,"")</f>
        <v>22</v>
      </c>
      <c r="B66" s="16" t="s">
        <v>209</v>
      </c>
      <c r="C66" s="152" t="s">
        <v>6</v>
      </c>
      <c r="D66" s="98">
        <v>30</v>
      </c>
      <c r="E66" s="72"/>
      <c r="F66" s="71"/>
      <c r="G66" s="71">
        <f>D66*E66</f>
        <v>0</v>
      </c>
    </row>
    <row r="67" spans="1:7">
      <c r="A67" s="63" t="str">
        <f>IF(B66="",MAX($A$8:A66)+1,"")</f>
        <v/>
      </c>
      <c r="B67" s="16"/>
      <c r="C67" s="152"/>
      <c r="D67" s="98"/>
      <c r="E67" s="104"/>
      <c r="F67" s="71"/>
      <c r="G67" s="71"/>
    </row>
    <row r="68" spans="1:7">
      <c r="A68" s="63">
        <f>IF(B67="",MAX($A$8:A67)+1,"")</f>
        <v>23</v>
      </c>
      <c r="B68" s="16" t="s">
        <v>159</v>
      </c>
      <c r="C68" s="152" t="s">
        <v>66</v>
      </c>
      <c r="D68" s="98">
        <v>3</v>
      </c>
      <c r="E68" s="72"/>
      <c r="F68" s="71"/>
      <c r="G68" s="71">
        <f>D68*E68</f>
        <v>0</v>
      </c>
    </row>
    <row r="69" spans="1:7">
      <c r="A69" s="63" t="str">
        <f>IF(B68="",MAX($A$8:A68)+1,"")</f>
        <v/>
      </c>
      <c r="B69" s="16"/>
      <c r="C69" s="152"/>
      <c r="D69" s="98"/>
      <c r="E69" s="104"/>
      <c r="F69" s="71"/>
      <c r="G69" s="71"/>
    </row>
    <row r="70" spans="1:7">
      <c r="A70" s="63">
        <f>IF(B69="",MAX($A$8:A69)+1,"")</f>
        <v>24</v>
      </c>
      <c r="B70" s="150" t="s">
        <v>445</v>
      </c>
      <c r="C70" s="152" t="s">
        <v>6</v>
      </c>
      <c r="D70" s="98">
        <v>45</v>
      </c>
      <c r="E70" s="72"/>
      <c r="F70" s="71"/>
      <c r="G70" s="71">
        <f>D70*E70</f>
        <v>0</v>
      </c>
    </row>
    <row r="71" spans="1:7">
      <c r="A71" s="63" t="str">
        <f>IF(B70="",MAX($A$8:A70)+1,"")</f>
        <v/>
      </c>
      <c r="B71" s="16"/>
      <c r="C71" s="152"/>
      <c r="D71" s="98"/>
      <c r="E71" s="104"/>
      <c r="F71" s="71"/>
      <c r="G71" s="71"/>
    </row>
    <row r="72" spans="1:7">
      <c r="A72" s="63">
        <f>IF(B71="",MAX($A$8:A71)+1,"")</f>
        <v>25</v>
      </c>
      <c r="B72" s="16" t="s">
        <v>160</v>
      </c>
      <c r="C72" s="152" t="s">
        <v>8</v>
      </c>
      <c r="D72" s="98">
        <v>3</v>
      </c>
      <c r="E72" s="72"/>
      <c r="F72" s="71"/>
      <c r="G72" s="71">
        <f>D72*E72</f>
        <v>0</v>
      </c>
    </row>
    <row r="73" spans="1:7">
      <c r="A73" s="63" t="str">
        <f>IF(B72="",MAX($A$8:A72)+1,"")</f>
        <v/>
      </c>
      <c r="B73" s="16"/>
      <c r="C73" s="152"/>
      <c r="D73" s="98"/>
      <c r="E73" s="104"/>
      <c r="F73" s="71"/>
      <c r="G73" s="71"/>
    </row>
    <row r="74" spans="1:7">
      <c r="A74" s="63">
        <f>IF(B73="",MAX($A$8:A73)+1,"")</f>
        <v>26</v>
      </c>
      <c r="B74" s="16" t="s">
        <v>161</v>
      </c>
      <c r="C74" s="152" t="s">
        <v>8</v>
      </c>
      <c r="D74" s="98">
        <v>3</v>
      </c>
      <c r="E74" s="72"/>
      <c r="F74" s="71"/>
      <c r="G74" s="71">
        <f>D74*E74</f>
        <v>0</v>
      </c>
    </row>
    <row r="75" spans="1:7">
      <c r="A75" s="63" t="str">
        <f>IF(B74="",MAX($A$8:A74)+1,"")</f>
        <v/>
      </c>
      <c r="B75" s="16"/>
      <c r="C75" s="152"/>
      <c r="D75" s="98"/>
      <c r="E75" s="104"/>
      <c r="F75" s="71"/>
      <c r="G75" s="71"/>
    </row>
    <row r="76" spans="1:7">
      <c r="A76" s="63">
        <f>IF(B75="",MAX($A$8:A75)+1,"")</f>
        <v>27</v>
      </c>
      <c r="B76" s="150" t="s">
        <v>163</v>
      </c>
      <c r="C76" s="152" t="s">
        <v>8</v>
      </c>
      <c r="D76" s="98">
        <v>3</v>
      </c>
      <c r="E76" s="72"/>
      <c r="F76" s="71"/>
      <c r="G76" s="71">
        <f>D76*E76</f>
        <v>0</v>
      </c>
    </row>
    <row r="77" spans="1:7">
      <c r="A77" s="63" t="str">
        <f>IF(B76="",MAX($A$8:A76)+1,"")</f>
        <v/>
      </c>
      <c r="B77" s="16"/>
      <c r="C77" s="152"/>
      <c r="D77" s="98"/>
      <c r="E77" s="104"/>
      <c r="F77" s="71"/>
      <c r="G77" s="71"/>
    </row>
    <row r="78" spans="1:7" ht="26.4">
      <c r="A78" s="63">
        <f>IF(B77="",MAX($A$8:A77)+1,"")</f>
        <v>28</v>
      </c>
      <c r="B78" s="198" t="s">
        <v>165</v>
      </c>
      <c r="C78" s="152" t="s">
        <v>8</v>
      </c>
      <c r="D78" s="98">
        <v>3</v>
      </c>
      <c r="E78" s="72"/>
      <c r="F78" s="71"/>
      <c r="G78" s="71">
        <f>D78*E78</f>
        <v>0</v>
      </c>
    </row>
    <row r="79" spans="1:7">
      <c r="A79" s="63" t="str">
        <f>IF(B78="",MAX($A$8:A78)+1,"")</f>
        <v/>
      </c>
      <c r="B79" s="16"/>
      <c r="C79" s="152"/>
      <c r="D79" s="98"/>
      <c r="E79" s="104"/>
      <c r="F79" s="71"/>
      <c r="G79" s="71"/>
    </row>
    <row r="80" spans="1:7">
      <c r="A80" s="63">
        <f>IF(B79="",MAX($A$8:A79)+1,"")</f>
        <v>29</v>
      </c>
      <c r="B80" s="16" t="s">
        <v>166</v>
      </c>
      <c r="C80" s="152" t="s">
        <v>8</v>
      </c>
      <c r="D80" s="98">
        <v>1</v>
      </c>
      <c r="E80" s="72"/>
      <c r="F80" s="71"/>
      <c r="G80" s="71">
        <f>D80*E80</f>
        <v>0</v>
      </c>
    </row>
    <row r="81" spans="1:8">
      <c r="A81" s="63" t="str">
        <f>IF(B80="",MAX($A$8:A80)+1,"")</f>
        <v/>
      </c>
      <c r="B81" s="16"/>
      <c r="C81" s="152"/>
      <c r="D81" s="98"/>
      <c r="E81" s="104"/>
      <c r="F81" s="71"/>
      <c r="G81" s="71"/>
    </row>
    <row r="82" spans="1:8">
      <c r="A82" s="63">
        <f>IF(B81="",MAX($A$8:A81)+1,"")</f>
        <v>30</v>
      </c>
      <c r="B82" s="16" t="s">
        <v>167</v>
      </c>
      <c r="C82" s="152" t="s">
        <v>8</v>
      </c>
      <c r="D82" s="98">
        <v>1</v>
      </c>
      <c r="E82" s="72"/>
      <c r="F82" s="71"/>
      <c r="G82" s="71">
        <f>D82*E82</f>
        <v>0</v>
      </c>
    </row>
    <row r="83" spans="1:8" s="150" customFormat="1" ht="13.8" thickBot="1">
      <c r="A83" s="166"/>
      <c r="B83" s="168"/>
      <c r="C83" s="169"/>
      <c r="D83" s="170"/>
      <c r="E83" s="171"/>
      <c r="F83" s="171"/>
      <c r="G83" s="171"/>
      <c r="H83" s="164"/>
    </row>
    <row r="84" spans="1:8" s="150" customFormat="1" ht="27.6" thickTop="1" thickBot="1">
      <c r="A84" s="172"/>
      <c r="B84" s="173" t="str">
        <f>+CONCATENATE("REKAPITULACIJA - ",B7)</f>
        <v>REKAPITULACIJA - MULTIMEDIJSKA OPREMA</v>
      </c>
      <c r="C84" s="174"/>
      <c r="D84" s="175"/>
      <c r="E84" s="176"/>
      <c r="F84" s="177">
        <f>SUM(F7:F83)</f>
        <v>0</v>
      </c>
      <c r="G84" s="177">
        <f>SUM(G7:G83)</f>
        <v>0</v>
      </c>
      <c r="H84" s="164"/>
    </row>
    <row r="85" spans="1:8" s="150" customFormat="1" ht="13.8" thickTop="1">
      <c r="A85" s="166"/>
      <c r="B85" s="100"/>
      <c r="C85" s="152"/>
      <c r="D85" s="98"/>
      <c r="E85" s="101"/>
      <c r="F85" s="101"/>
      <c r="G85" s="101"/>
      <c r="H85" s="164"/>
    </row>
    <row r="86" spans="1:8" s="150" customFormat="1">
      <c r="A86" s="166"/>
      <c r="B86" s="100"/>
      <c r="C86" s="152"/>
      <c r="D86" s="98"/>
      <c r="E86" s="101"/>
      <c r="F86" s="101"/>
      <c r="G86" s="101"/>
      <c r="H86" s="164"/>
    </row>
    <row r="87" spans="1:8" s="150" customFormat="1">
      <c r="A87" s="166"/>
      <c r="B87" s="100"/>
      <c r="C87" s="152"/>
      <c r="D87" s="98"/>
      <c r="E87" s="101"/>
      <c r="F87" s="101"/>
      <c r="G87" s="101"/>
      <c r="H87" s="164"/>
    </row>
    <row r="88" spans="1:8" s="150" customFormat="1">
      <c r="A88" s="166"/>
      <c r="B88" s="100"/>
      <c r="C88" s="152"/>
      <c r="D88" s="98"/>
      <c r="E88" s="101"/>
      <c r="F88" s="101"/>
      <c r="G88" s="101"/>
      <c r="H88" s="164"/>
    </row>
    <row r="89" spans="1:8" s="150" customFormat="1">
      <c r="A89" s="166"/>
      <c r="B89" s="100"/>
      <c r="C89" s="152"/>
      <c r="D89" s="98"/>
      <c r="E89" s="101"/>
      <c r="F89" s="101"/>
      <c r="G89" s="101"/>
      <c r="H89" s="164"/>
    </row>
    <row r="90" spans="1:8" s="150" customFormat="1">
      <c r="A90" s="163"/>
      <c r="B90" s="149"/>
      <c r="H90" s="164"/>
    </row>
    <row r="91" spans="1:8" s="150" customFormat="1">
      <c r="A91" s="163"/>
      <c r="B91" s="149"/>
      <c r="H91" s="164"/>
    </row>
    <row r="92" spans="1:8" s="150" customFormat="1">
      <c r="A92" s="163"/>
      <c r="B92" s="149"/>
      <c r="H92" s="164"/>
    </row>
    <row r="93" spans="1:8" s="150" customFormat="1">
      <c r="A93" s="163"/>
      <c r="B93" s="149"/>
      <c r="H93" s="164"/>
    </row>
    <row r="94" spans="1:8" s="150" customFormat="1">
      <c r="A94" s="163"/>
      <c r="B94" s="149"/>
      <c r="H94" s="164"/>
    </row>
    <row r="95" spans="1:8" s="150" customFormat="1">
      <c r="A95" s="163"/>
      <c r="B95" s="149"/>
      <c r="H95" s="164"/>
    </row>
    <row r="96" spans="1:8" s="150" customFormat="1">
      <c r="A96" s="163"/>
      <c r="B96" s="149"/>
      <c r="H96" s="164"/>
    </row>
    <row r="97" spans="1:8" s="150" customFormat="1">
      <c r="A97" s="163"/>
      <c r="B97" s="149"/>
      <c r="H97" s="164"/>
    </row>
    <row r="98" spans="1:8" s="150" customFormat="1">
      <c r="A98" s="163"/>
      <c r="B98" s="149"/>
      <c r="H98" s="164"/>
    </row>
    <row r="99" spans="1:8" s="150" customFormat="1">
      <c r="A99" s="163"/>
      <c r="B99" s="149"/>
      <c r="H99" s="164"/>
    </row>
    <row r="100" spans="1:8" s="150" customFormat="1">
      <c r="A100" s="163"/>
      <c r="B100" s="149"/>
      <c r="H100" s="164"/>
    </row>
    <row r="101" spans="1:8" s="150" customFormat="1">
      <c r="A101" s="163"/>
      <c r="B101" s="149"/>
      <c r="H101" s="164"/>
    </row>
    <row r="102" spans="1:8" s="150" customFormat="1">
      <c r="A102" s="163"/>
      <c r="B102" s="149"/>
      <c r="H102" s="164"/>
    </row>
    <row r="103" spans="1:8" s="150" customFormat="1">
      <c r="A103" s="163"/>
      <c r="B103" s="149"/>
      <c r="H103" s="164"/>
    </row>
    <row r="104" spans="1:8" s="150" customFormat="1">
      <c r="A104" s="163"/>
      <c r="B104" s="149"/>
      <c r="H104" s="164"/>
    </row>
    <row r="105" spans="1:8" s="150" customFormat="1">
      <c r="A105" s="163"/>
      <c r="B105" s="149"/>
      <c r="H105" s="164"/>
    </row>
  </sheetData>
  <sheetProtection algorithmName="SHA-512" hashValue="JRRdqBEhqj1JR95IIaZNOPBt7/y4nyvNdjhogih0vaD8gncT9HcrSFcMmQx8kSyfGDgqxj957hZ+cTYoUJDQjg==" saltValue="xMh0cmICh937Ke7Yfotajg==" spinCount="100000" sheet="1" objects="1" scenario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rowBreaks count="1" manualBreakCount="1">
    <brk id="43" max="6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5"/>
  <sheetViews>
    <sheetView view="pageBreakPreview" zoomScaleNormal="100" zoomScaleSheetLayoutView="100" workbookViewId="0">
      <pane ySplit="5" topLeftCell="A6" activePane="bottomLeft" state="frozen"/>
      <selection activeCell="F19" sqref="F19"/>
      <selection pane="bottomLeft" activeCell="F19" sqref="F19"/>
    </sheetView>
  </sheetViews>
  <sheetFormatPr defaultColWidth="9.109375" defaultRowHeight="13.2"/>
  <cols>
    <col min="1" max="1" width="6.6640625" style="61" customWidth="1"/>
    <col min="2" max="2" width="41.6640625" style="133" customWidth="1"/>
    <col min="3" max="3" width="4.6640625" style="132" customWidth="1"/>
    <col min="4" max="4" width="7.6640625" style="132" customWidth="1"/>
    <col min="5" max="7" width="12.6640625" style="16" customWidth="1"/>
    <col min="8" max="8" width="9.109375" style="84"/>
    <col min="9" max="16384" width="9.109375" style="16"/>
  </cols>
  <sheetData>
    <row r="1" spans="1:8" s="156" customFormat="1">
      <c r="A1" s="153"/>
      <c r="B1" s="137"/>
      <c r="C1" s="138"/>
      <c r="D1" s="139"/>
      <c r="E1" s="154"/>
      <c r="F1" s="154"/>
      <c r="G1" s="154"/>
      <c r="H1" s="155"/>
    </row>
    <row r="2" spans="1:8" s="156" customFormat="1">
      <c r="A2" s="153"/>
      <c r="B2" s="137"/>
      <c r="C2" s="138"/>
      <c r="D2" s="139"/>
      <c r="E2" s="154"/>
      <c r="F2" s="154"/>
      <c r="G2" s="154"/>
      <c r="H2" s="155"/>
    </row>
    <row r="3" spans="1:8" s="156" customFormat="1">
      <c r="A3" s="157"/>
      <c r="B3" s="140"/>
      <c r="C3" s="141"/>
      <c r="D3" s="142"/>
      <c r="E3" s="158"/>
      <c r="F3" s="158"/>
      <c r="G3" s="158"/>
      <c r="H3" s="155"/>
    </row>
    <row r="4" spans="1:8" s="156" customFormat="1">
      <c r="A4" s="159" t="s">
        <v>26</v>
      </c>
      <c r="B4" s="143"/>
      <c r="C4" s="144"/>
      <c r="D4" s="145"/>
      <c r="E4" s="160"/>
      <c r="F4" s="161"/>
      <c r="G4" s="161" t="s">
        <v>23</v>
      </c>
      <c r="H4" s="155"/>
    </row>
    <row r="5" spans="1:8" s="156" customFormat="1" ht="24">
      <c r="A5" s="147" t="s">
        <v>0</v>
      </c>
      <c r="B5" s="146" t="s">
        <v>1</v>
      </c>
      <c r="C5" s="147" t="s">
        <v>2</v>
      </c>
      <c r="D5" s="148" t="s">
        <v>3</v>
      </c>
      <c r="E5" s="162" t="s">
        <v>4</v>
      </c>
      <c r="F5" s="162" t="s">
        <v>58</v>
      </c>
      <c r="G5" s="162" t="s">
        <v>59</v>
      </c>
      <c r="H5" s="155"/>
    </row>
    <row r="6" spans="1:8" s="150" customFormat="1">
      <c r="A6" s="163"/>
      <c r="B6" s="149"/>
      <c r="H6" s="164"/>
    </row>
    <row r="7" spans="1:8" s="150" customFormat="1">
      <c r="A7" s="165" t="s">
        <v>115</v>
      </c>
      <c r="B7" s="151" t="s">
        <v>86</v>
      </c>
      <c r="C7" s="152"/>
      <c r="D7" s="98"/>
      <c r="E7" s="101"/>
      <c r="F7" s="101"/>
      <c r="G7" s="101"/>
      <c r="H7" s="164"/>
    </row>
    <row r="8" spans="1:8" s="150" customFormat="1">
      <c r="A8" s="165"/>
      <c r="B8" s="151"/>
      <c r="C8" s="152"/>
      <c r="D8" s="98"/>
      <c r="E8" s="101"/>
      <c r="F8" s="101"/>
      <c r="G8" s="101"/>
      <c r="H8" s="164"/>
    </row>
    <row r="9" spans="1:8" ht="39.6">
      <c r="A9" s="53"/>
      <c r="B9" s="194" t="s">
        <v>135</v>
      </c>
      <c r="C9" s="152"/>
      <c r="D9" s="98"/>
      <c r="E9" s="71"/>
      <c r="F9" s="71"/>
      <c r="G9" s="71"/>
    </row>
    <row r="10" spans="1:8">
      <c r="A10" s="63"/>
      <c r="B10" s="100"/>
      <c r="C10" s="152"/>
      <c r="D10" s="98"/>
      <c r="E10" s="71"/>
      <c r="F10" s="71"/>
      <c r="G10" s="71"/>
    </row>
    <row r="11" spans="1:8" ht="52.8">
      <c r="A11" s="63">
        <f>IF(B10="",MAX($A$10:A10)+1,"")</f>
        <v>1</v>
      </c>
      <c r="B11" s="99" t="s">
        <v>201</v>
      </c>
      <c r="C11" s="152"/>
      <c r="D11" s="98"/>
      <c r="E11" s="71"/>
      <c r="F11" s="71"/>
      <c r="G11" s="71"/>
    </row>
    <row r="12" spans="1:8" ht="66">
      <c r="A12" s="63"/>
      <c r="B12" s="99" t="s">
        <v>204</v>
      </c>
      <c r="C12" s="152"/>
      <c r="D12" s="98"/>
      <c r="E12" s="71"/>
      <c r="F12" s="71"/>
      <c r="G12" s="71"/>
    </row>
    <row r="13" spans="1:8">
      <c r="A13" s="63"/>
      <c r="B13" s="99" t="s">
        <v>87</v>
      </c>
      <c r="C13" s="152" t="s">
        <v>8</v>
      </c>
      <c r="D13" s="98">
        <v>1</v>
      </c>
      <c r="E13" s="72"/>
      <c r="F13" s="71"/>
      <c r="G13" s="71">
        <f>D13*E13</f>
        <v>0</v>
      </c>
    </row>
    <row r="14" spans="1:8">
      <c r="A14" s="63"/>
      <c r="B14" s="100"/>
      <c r="C14" s="152"/>
      <c r="D14" s="98"/>
      <c r="E14" s="71"/>
      <c r="F14" s="71"/>
      <c r="G14" s="71"/>
    </row>
    <row r="15" spans="1:8" ht="52.8">
      <c r="A15" s="63">
        <f>IF(B14="",MAX($A$10:A14)+1,"")</f>
        <v>2</v>
      </c>
      <c r="B15" s="99" t="s">
        <v>202</v>
      </c>
      <c r="C15" s="152"/>
      <c r="D15" s="98"/>
      <c r="E15" s="71"/>
      <c r="F15" s="71"/>
      <c r="G15" s="71"/>
    </row>
    <row r="16" spans="1:8" ht="66">
      <c r="A16" s="63"/>
      <c r="B16" s="99" t="s">
        <v>207</v>
      </c>
      <c r="C16" s="152"/>
      <c r="D16" s="98"/>
      <c r="E16" s="71"/>
      <c r="F16" s="71"/>
      <c r="G16" s="71"/>
    </row>
    <row r="17" spans="1:8">
      <c r="A17" s="63"/>
      <c r="B17" s="99" t="s">
        <v>203</v>
      </c>
      <c r="C17" s="152" t="s">
        <v>8</v>
      </c>
      <c r="D17" s="98">
        <v>3</v>
      </c>
      <c r="E17" s="72"/>
      <c r="F17" s="71"/>
      <c r="G17" s="71">
        <f>D17*E17</f>
        <v>0</v>
      </c>
    </row>
    <row r="18" spans="1:8">
      <c r="A18" s="63"/>
      <c r="B18" s="100"/>
      <c r="C18" s="152"/>
      <c r="D18" s="98"/>
      <c r="E18" s="71"/>
      <c r="F18" s="71"/>
      <c r="G18" s="71"/>
    </row>
    <row r="19" spans="1:8" ht="26.4">
      <c r="A19" s="63">
        <f>IF(B14="",MAX($A$10:A14)+1,"")</f>
        <v>2</v>
      </c>
      <c r="B19" s="99" t="s">
        <v>206</v>
      </c>
      <c r="C19" s="152"/>
      <c r="D19" s="98"/>
      <c r="E19" s="71"/>
      <c r="F19" s="71"/>
      <c r="G19" s="71"/>
    </row>
    <row r="20" spans="1:8">
      <c r="A20" s="63"/>
      <c r="B20" s="99" t="s">
        <v>88</v>
      </c>
      <c r="C20" s="152" t="s">
        <v>6</v>
      </c>
      <c r="D20" s="98">
        <v>136</v>
      </c>
      <c r="E20" s="72"/>
      <c r="F20" s="71"/>
      <c r="G20" s="71">
        <f>D20*E20</f>
        <v>0</v>
      </c>
    </row>
    <row r="21" spans="1:8">
      <c r="A21" s="63"/>
      <c r="B21" s="100"/>
      <c r="C21" s="152"/>
      <c r="D21" s="98"/>
      <c r="E21" s="71"/>
      <c r="F21" s="71"/>
      <c r="G21" s="71"/>
    </row>
    <row r="22" spans="1:8" ht="39.6">
      <c r="A22" s="63">
        <f>IF(B21="",MAX($A$10:A21)+1,"")</f>
        <v>3</v>
      </c>
      <c r="B22" s="99" t="s">
        <v>205</v>
      </c>
      <c r="C22" s="152" t="s">
        <v>6</v>
      </c>
      <c r="D22" s="98">
        <v>114</v>
      </c>
      <c r="E22" s="72"/>
      <c r="F22" s="71"/>
      <c r="G22" s="71">
        <f>D22*E22</f>
        <v>0</v>
      </c>
    </row>
    <row r="23" spans="1:8">
      <c r="A23" s="63"/>
      <c r="B23" s="100"/>
      <c r="C23" s="152"/>
      <c r="D23" s="98"/>
      <c r="E23" s="71"/>
      <c r="F23" s="71"/>
      <c r="G23" s="71"/>
    </row>
    <row r="24" spans="1:8" ht="52.8">
      <c r="A24" s="63">
        <f>IF(B23="",MAX($A$10:A23)+1,"")</f>
        <v>4</v>
      </c>
      <c r="B24" s="99" t="s">
        <v>89</v>
      </c>
      <c r="C24" s="152"/>
      <c r="D24" s="98"/>
      <c r="E24" s="71"/>
      <c r="F24" s="71"/>
      <c r="G24" s="71"/>
    </row>
    <row r="25" spans="1:8">
      <c r="A25" s="63"/>
      <c r="B25" s="99" t="s">
        <v>49</v>
      </c>
      <c r="C25" s="152" t="s">
        <v>8</v>
      </c>
      <c r="D25" s="98">
        <v>1</v>
      </c>
      <c r="E25" s="72"/>
      <c r="F25" s="71"/>
      <c r="G25" s="71">
        <f>D25*E25</f>
        <v>0</v>
      </c>
    </row>
    <row r="26" spans="1:8">
      <c r="A26" s="63"/>
      <c r="B26" s="100"/>
      <c r="C26" s="152"/>
      <c r="D26" s="98"/>
      <c r="E26" s="71"/>
      <c r="F26" s="71"/>
      <c r="G26" s="71"/>
    </row>
    <row r="27" spans="1:8" ht="26.4">
      <c r="A27" s="63">
        <f>IF(B26="",MAX($A$10:A26)+1,"")</f>
        <v>5</v>
      </c>
      <c r="B27" s="99" t="s">
        <v>90</v>
      </c>
      <c r="C27" s="152"/>
      <c r="D27" s="98"/>
      <c r="E27" s="71"/>
      <c r="F27" s="71"/>
      <c r="G27" s="71"/>
    </row>
    <row r="28" spans="1:8">
      <c r="A28" s="63"/>
      <c r="B28" s="99" t="s">
        <v>49</v>
      </c>
      <c r="C28" s="152" t="s">
        <v>8</v>
      </c>
      <c r="D28" s="98">
        <v>1</v>
      </c>
      <c r="E28" s="72"/>
      <c r="F28" s="71"/>
      <c r="G28" s="71">
        <f>D28*E28</f>
        <v>0</v>
      </c>
    </row>
    <row r="29" spans="1:8" s="150" customFormat="1" ht="13.8" thickBot="1">
      <c r="A29" s="166"/>
      <c r="B29" s="168"/>
      <c r="C29" s="169"/>
      <c r="D29" s="170"/>
      <c r="E29" s="171"/>
      <c r="F29" s="171"/>
      <c r="G29" s="171"/>
      <c r="H29" s="164"/>
    </row>
    <row r="30" spans="1:8" s="150" customFormat="1" ht="20.100000000000001" customHeight="1" thickTop="1" thickBot="1">
      <c r="A30" s="172"/>
      <c r="B30" s="173" t="str">
        <f>+CONCATENATE("REKAPITULACIJA - ",B7)</f>
        <v>REKAPITULACIJA - SOS SISTEM</v>
      </c>
      <c r="C30" s="174"/>
      <c r="D30" s="175"/>
      <c r="E30" s="176"/>
      <c r="F30" s="177">
        <f>SUM(F7:F29)</f>
        <v>0</v>
      </c>
      <c r="G30" s="177">
        <f>SUM(G7:G29)</f>
        <v>0</v>
      </c>
      <c r="H30" s="164"/>
    </row>
    <row r="31" spans="1:8" s="150" customFormat="1" ht="13.8" thickTop="1">
      <c r="A31" s="166"/>
      <c r="B31" s="100"/>
      <c r="C31" s="152"/>
      <c r="D31" s="98"/>
      <c r="E31" s="101"/>
      <c r="F31" s="101"/>
      <c r="G31" s="101"/>
      <c r="H31" s="164"/>
    </row>
    <row r="32" spans="1:8" s="150" customFormat="1">
      <c r="A32" s="166"/>
      <c r="B32" s="100"/>
      <c r="C32" s="152"/>
      <c r="D32" s="98"/>
      <c r="E32" s="101"/>
      <c r="F32" s="101"/>
      <c r="G32" s="101"/>
      <c r="H32" s="164"/>
    </row>
    <row r="33" spans="1:8" s="150" customFormat="1">
      <c r="A33" s="163"/>
      <c r="B33" s="149"/>
      <c r="H33" s="164"/>
    </row>
    <row r="34" spans="1:8" s="150" customFormat="1">
      <c r="A34" s="163"/>
      <c r="B34" s="149"/>
      <c r="H34" s="164"/>
    </row>
    <row r="35" spans="1:8" s="150" customFormat="1">
      <c r="A35" s="163"/>
      <c r="B35" s="149"/>
      <c r="H35" s="164"/>
    </row>
    <row r="36" spans="1:8" s="150" customFormat="1">
      <c r="A36" s="163"/>
      <c r="B36" s="149"/>
      <c r="H36" s="164"/>
    </row>
    <row r="37" spans="1:8" s="150" customFormat="1">
      <c r="A37" s="163"/>
      <c r="B37" s="149"/>
      <c r="H37" s="164"/>
    </row>
    <row r="38" spans="1:8" s="150" customFormat="1">
      <c r="A38" s="163"/>
      <c r="B38" s="149"/>
      <c r="H38" s="164"/>
    </row>
    <row r="39" spans="1:8" s="150" customFormat="1">
      <c r="A39" s="163"/>
      <c r="B39" s="149"/>
      <c r="H39" s="164"/>
    </row>
    <row r="40" spans="1:8" s="150" customFormat="1">
      <c r="A40" s="163"/>
      <c r="B40" s="149"/>
      <c r="H40" s="164"/>
    </row>
    <row r="41" spans="1:8" s="150" customFormat="1">
      <c r="A41" s="163"/>
      <c r="B41" s="149"/>
      <c r="H41" s="164"/>
    </row>
    <row r="42" spans="1:8" s="150" customFormat="1">
      <c r="A42" s="163"/>
      <c r="B42" s="149"/>
      <c r="H42" s="164"/>
    </row>
    <row r="43" spans="1:8" s="150" customFormat="1">
      <c r="A43" s="163"/>
      <c r="B43" s="149"/>
      <c r="H43" s="164"/>
    </row>
    <row r="44" spans="1:8" s="150" customFormat="1">
      <c r="A44" s="163"/>
      <c r="B44" s="149"/>
      <c r="H44" s="164"/>
    </row>
    <row r="45" spans="1:8" s="150" customFormat="1">
      <c r="A45" s="163"/>
      <c r="B45" s="149"/>
      <c r="H45" s="164"/>
    </row>
  </sheetData>
  <sheetProtection algorithmName="SHA-512" hashValue="i9QdqLypjaRZdE/ksI6ie/gprvwy4FFAFQNN33Wv+oIJGbLXeKeNfCxFeMPWv10vEQzyxvgY4v3bjpvaIt5FmQ==" saltValue="BNxb7vjxvJIMtf84WddpIA==" spinCount="100000" sheet="1" objects="1" scenario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83"/>
  <sheetViews>
    <sheetView view="pageBreakPreview" zoomScaleNormal="100" zoomScaleSheetLayoutView="100" workbookViewId="0">
      <pane ySplit="5" topLeftCell="A6" activePane="bottomLeft" state="frozen"/>
      <selection activeCell="F19" sqref="F19"/>
      <selection pane="bottomLeft" activeCell="F19" sqref="F19"/>
    </sheetView>
  </sheetViews>
  <sheetFormatPr defaultColWidth="9.109375" defaultRowHeight="13.2"/>
  <cols>
    <col min="1" max="1" width="6.6640625" style="61" customWidth="1"/>
    <col min="2" max="2" width="41.6640625" style="133" customWidth="1"/>
    <col min="3" max="3" width="4.6640625" style="132" customWidth="1"/>
    <col min="4" max="4" width="7.6640625" style="132" customWidth="1"/>
    <col min="5" max="7" width="12.6640625" style="16" customWidth="1"/>
    <col min="8" max="8" width="9.109375" style="84"/>
    <col min="9" max="16384" width="9.109375" style="16"/>
  </cols>
  <sheetData>
    <row r="1" spans="1:8" s="156" customFormat="1">
      <c r="A1" s="153"/>
      <c r="B1" s="137"/>
      <c r="C1" s="138"/>
      <c r="D1" s="139"/>
      <c r="E1" s="154"/>
      <c r="F1" s="154"/>
      <c r="G1" s="154"/>
      <c r="H1" s="155"/>
    </row>
    <row r="2" spans="1:8" s="156" customFormat="1">
      <c r="A2" s="153"/>
      <c r="B2" s="137"/>
      <c r="C2" s="138"/>
      <c r="D2" s="139"/>
      <c r="E2" s="154"/>
      <c r="F2" s="154"/>
      <c r="G2" s="154"/>
      <c r="H2" s="155"/>
    </row>
    <row r="3" spans="1:8" s="156" customFormat="1">
      <c r="A3" s="157"/>
      <c r="B3" s="140"/>
      <c r="C3" s="141"/>
      <c r="D3" s="142"/>
      <c r="E3" s="158"/>
      <c r="F3" s="158"/>
      <c r="G3" s="158"/>
      <c r="H3" s="155"/>
    </row>
    <row r="4" spans="1:8" s="156" customFormat="1">
      <c r="A4" s="159" t="s">
        <v>26</v>
      </c>
      <c r="B4" s="143"/>
      <c r="C4" s="144"/>
      <c r="D4" s="145"/>
      <c r="E4" s="160"/>
      <c r="F4" s="161"/>
      <c r="G4" s="161" t="s">
        <v>23</v>
      </c>
      <c r="H4" s="155"/>
    </row>
    <row r="5" spans="1:8" s="156" customFormat="1" ht="24">
      <c r="A5" s="147" t="s">
        <v>0</v>
      </c>
      <c r="B5" s="146" t="s">
        <v>1</v>
      </c>
      <c r="C5" s="147" t="s">
        <v>2</v>
      </c>
      <c r="D5" s="148" t="s">
        <v>3</v>
      </c>
      <c r="E5" s="162" t="s">
        <v>4</v>
      </c>
      <c r="F5" s="162" t="s">
        <v>58</v>
      </c>
      <c r="G5" s="162" t="s">
        <v>59</v>
      </c>
      <c r="H5" s="155"/>
    </row>
    <row r="6" spans="1:8" s="150" customFormat="1">
      <c r="A6" s="163"/>
      <c r="B6" s="149"/>
      <c r="H6" s="164"/>
    </row>
    <row r="7" spans="1:8" s="150" customFormat="1">
      <c r="A7" s="165" t="s">
        <v>116</v>
      </c>
      <c r="B7" s="151" t="s">
        <v>78</v>
      </c>
      <c r="C7" s="152"/>
      <c r="D7" s="98"/>
      <c r="E7" s="101"/>
      <c r="F7" s="101"/>
      <c r="G7" s="101"/>
      <c r="H7" s="164"/>
    </row>
    <row r="8" spans="1:8" s="150" customFormat="1">
      <c r="A8" s="166"/>
      <c r="B8" s="100"/>
      <c r="C8" s="152"/>
      <c r="D8" s="98"/>
      <c r="E8" s="101"/>
      <c r="F8" s="101"/>
      <c r="G8" s="101"/>
      <c r="H8" s="164"/>
    </row>
    <row r="9" spans="1:8" ht="66">
      <c r="A9" s="63">
        <f>IF(B8="",MAX($A$8:A8)+1,"")</f>
        <v>1</v>
      </c>
      <c r="B9" s="99" t="s">
        <v>289</v>
      </c>
      <c r="C9" s="152"/>
      <c r="D9" s="98"/>
      <c r="E9" s="71"/>
      <c r="F9" s="71"/>
      <c r="G9" s="71"/>
    </row>
    <row r="10" spans="1:8">
      <c r="A10" s="63"/>
      <c r="B10" s="99" t="s">
        <v>91</v>
      </c>
      <c r="C10" s="152" t="s">
        <v>7</v>
      </c>
      <c r="D10" s="98">
        <v>1</v>
      </c>
      <c r="E10" s="72"/>
      <c r="F10" s="71"/>
      <c r="G10" s="71">
        <f>D10*E10</f>
        <v>0</v>
      </c>
    </row>
    <row r="11" spans="1:8">
      <c r="A11" s="63"/>
      <c r="B11" s="100"/>
      <c r="C11" s="152"/>
      <c r="D11" s="98"/>
      <c r="E11" s="71"/>
      <c r="F11" s="71"/>
      <c r="G11" s="71"/>
    </row>
    <row r="12" spans="1:8" ht="26.4">
      <c r="A12" s="63">
        <f>IF(B11="",MAX($A$8:A11)+1,"")</f>
        <v>2</v>
      </c>
      <c r="B12" s="99" t="s">
        <v>72</v>
      </c>
      <c r="C12" s="152"/>
      <c r="D12" s="98"/>
      <c r="E12" s="71"/>
      <c r="F12" s="71"/>
      <c r="G12" s="71"/>
    </row>
    <row r="13" spans="1:8">
      <c r="A13" s="63"/>
      <c r="B13" s="99" t="s">
        <v>49</v>
      </c>
      <c r="C13" s="152" t="s">
        <v>7</v>
      </c>
      <c r="D13" s="98">
        <v>24</v>
      </c>
      <c r="E13" s="72"/>
      <c r="F13" s="71"/>
      <c r="G13" s="71">
        <f>D13*E13</f>
        <v>0</v>
      </c>
    </row>
    <row r="14" spans="1:8">
      <c r="A14" s="63"/>
      <c r="B14" s="100"/>
      <c r="C14" s="152"/>
      <c r="D14" s="98"/>
      <c r="E14" s="71"/>
      <c r="F14" s="71"/>
      <c r="G14" s="71"/>
    </row>
    <row r="15" spans="1:8" ht="26.4">
      <c r="A15" s="63">
        <f>IF(B14="",MAX($A$8:A14)+1,"")</f>
        <v>3</v>
      </c>
      <c r="B15" s="99" t="s">
        <v>461</v>
      </c>
      <c r="C15" s="152"/>
      <c r="D15" s="98"/>
      <c r="E15" s="71"/>
      <c r="F15" s="71"/>
      <c r="G15" s="71"/>
    </row>
    <row r="16" spans="1:8">
      <c r="A16" s="63"/>
      <c r="B16" s="99" t="s">
        <v>49</v>
      </c>
      <c r="C16" s="152" t="s">
        <v>7</v>
      </c>
      <c r="D16" s="98">
        <v>2</v>
      </c>
      <c r="E16" s="72"/>
      <c r="F16" s="71"/>
      <c r="G16" s="71">
        <f>D16*E16</f>
        <v>0</v>
      </c>
    </row>
    <row r="17" spans="1:10">
      <c r="A17" s="63"/>
      <c r="B17" s="100"/>
      <c r="C17" s="152"/>
      <c r="D17" s="98"/>
      <c r="E17" s="71"/>
      <c r="F17" s="71"/>
      <c r="G17" s="71"/>
    </row>
    <row r="18" spans="1:10" ht="26.4">
      <c r="A18" s="63">
        <f>IF(B17="",MAX($A$8:A17)+1,"")</f>
        <v>4</v>
      </c>
      <c r="B18" s="99" t="s">
        <v>73</v>
      </c>
      <c r="C18" s="152"/>
      <c r="D18" s="98"/>
      <c r="E18" s="71"/>
      <c r="F18" s="71"/>
      <c r="G18" s="71"/>
    </row>
    <row r="19" spans="1:10" customFormat="1" ht="52.8">
      <c r="A19" s="63" t="str">
        <f>IF(B18="",MAX($A$8:A18)+1,"")</f>
        <v/>
      </c>
      <c r="B19" s="213" t="s">
        <v>178</v>
      </c>
      <c r="C19" s="193"/>
      <c r="D19" s="200"/>
      <c r="E19" s="181"/>
      <c r="F19" s="183"/>
      <c r="G19" s="183"/>
      <c r="H19" s="184"/>
    </row>
    <row r="20" spans="1:10" customFormat="1" ht="7.5" customHeight="1">
      <c r="A20" s="63" t="str">
        <f>IF(B19="",MAX($A$8:A19)+1,"")</f>
        <v/>
      </c>
      <c r="B20" s="199"/>
      <c r="C20" s="180"/>
      <c r="D20" s="22"/>
      <c r="E20" s="181"/>
      <c r="F20" s="183"/>
      <c r="G20" s="183"/>
      <c r="H20" s="184"/>
    </row>
    <row r="21" spans="1:10" customFormat="1">
      <c r="A21" s="63"/>
      <c r="B21" s="192" t="s">
        <v>290</v>
      </c>
      <c r="C21" s="22" t="s">
        <v>6</v>
      </c>
      <c r="D21" s="221">
        <v>35</v>
      </c>
      <c r="E21" s="185"/>
      <c r="F21" s="183">
        <f t="shared" ref="F21:F33" si="0">D21*E21</f>
        <v>0</v>
      </c>
      <c r="G21" s="71"/>
      <c r="H21" s="184"/>
      <c r="I21" s="22"/>
      <c r="J21" s="22"/>
    </row>
    <row r="22" spans="1:10" customFormat="1" ht="7.5" customHeight="1">
      <c r="A22" s="63"/>
      <c r="B22" s="192"/>
      <c r="C22" s="22"/>
      <c r="D22" s="221"/>
      <c r="E22" s="183"/>
      <c r="F22" s="183"/>
      <c r="G22" s="16"/>
      <c r="H22" s="184"/>
    </row>
    <row r="23" spans="1:10" customFormat="1">
      <c r="A23" s="63"/>
      <c r="B23" s="192" t="s">
        <v>294</v>
      </c>
      <c r="C23" s="22" t="s">
        <v>6</v>
      </c>
      <c r="D23" s="221">
        <v>16</v>
      </c>
      <c r="E23" s="185"/>
      <c r="F23" s="183"/>
      <c r="G23" s="71">
        <f>D23*E23</f>
        <v>0</v>
      </c>
      <c r="H23" s="184"/>
      <c r="I23" s="22"/>
      <c r="J23" s="22"/>
    </row>
    <row r="24" spans="1:10" customFormat="1" ht="7.5" customHeight="1">
      <c r="A24" s="63"/>
      <c r="B24" s="192"/>
      <c r="C24" s="22"/>
      <c r="D24" s="221"/>
      <c r="E24" s="183"/>
      <c r="F24" s="183"/>
      <c r="G24" s="16"/>
      <c r="H24" s="184"/>
    </row>
    <row r="25" spans="1:10" customFormat="1">
      <c r="A25" s="63"/>
      <c r="B25" s="192" t="s">
        <v>291</v>
      </c>
      <c r="C25" s="22" t="s">
        <v>6</v>
      </c>
      <c r="D25" s="221">
        <v>85</v>
      </c>
      <c r="E25" s="185"/>
      <c r="F25" s="183">
        <f t="shared" si="0"/>
        <v>0</v>
      </c>
      <c r="G25" s="71"/>
      <c r="H25" s="184"/>
      <c r="I25" s="22"/>
      <c r="J25" s="22"/>
    </row>
    <row r="26" spans="1:10" customFormat="1" ht="7.5" customHeight="1">
      <c r="A26" s="63"/>
      <c r="B26" s="192"/>
      <c r="C26" s="22"/>
      <c r="D26" s="221"/>
      <c r="E26" s="183"/>
      <c r="F26" s="183"/>
      <c r="G26" s="16"/>
      <c r="H26" s="184"/>
    </row>
    <row r="27" spans="1:10" customFormat="1">
      <c r="A27" s="63"/>
      <c r="B27" s="192" t="s">
        <v>291</v>
      </c>
      <c r="C27" s="22" t="s">
        <v>6</v>
      </c>
      <c r="D27" s="221">
        <v>420</v>
      </c>
      <c r="E27" s="185"/>
      <c r="F27" s="183"/>
      <c r="G27" s="71">
        <f>D27*E27</f>
        <v>0</v>
      </c>
      <c r="H27" s="184"/>
      <c r="I27" s="22"/>
      <c r="J27" s="22"/>
    </row>
    <row r="28" spans="1:10" customFormat="1" ht="7.5" customHeight="1">
      <c r="A28" s="63"/>
      <c r="B28" s="192"/>
      <c r="C28" s="22"/>
      <c r="D28" s="221"/>
      <c r="E28" s="183"/>
      <c r="F28" s="183"/>
      <c r="G28" s="16"/>
      <c r="H28" s="184"/>
    </row>
    <row r="29" spans="1:10" customFormat="1">
      <c r="A29" s="63"/>
      <c r="B29" s="192" t="s">
        <v>292</v>
      </c>
      <c r="C29" s="22" t="s">
        <v>6</v>
      </c>
      <c r="D29" s="221">
        <v>122</v>
      </c>
      <c r="E29" s="185"/>
      <c r="F29" s="183">
        <f t="shared" ref="F29" si="1">D29*E29</f>
        <v>0</v>
      </c>
      <c r="G29" s="71"/>
      <c r="H29" s="184"/>
      <c r="I29" s="22"/>
      <c r="J29" s="22"/>
    </row>
    <row r="30" spans="1:10" customFormat="1" ht="7.5" customHeight="1">
      <c r="A30" s="63"/>
      <c r="B30" s="192"/>
      <c r="C30" s="22"/>
      <c r="D30" s="221"/>
      <c r="E30" s="183"/>
      <c r="F30" s="183"/>
      <c r="G30" s="16"/>
      <c r="H30" s="184"/>
    </row>
    <row r="31" spans="1:10" customFormat="1">
      <c r="A31" s="63"/>
      <c r="B31" s="192" t="s">
        <v>292</v>
      </c>
      <c r="C31" s="22" t="s">
        <v>6</v>
      </c>
      <c r="D31" s="221">
        <v>58</v>
      </c>
      <c r="E31" s="185"/>
      <c r="F31" s="183"/>
      <c r="G31" s="71">
        <f>D31*E31</f>
        <v>0</v>
      </c>
      <c r="H31" s="184"/>
      <c r="I31" s="22"/>
      <c r="J31" s="22"/>
    </row>
    <row r="32" spans="1:10" customFormat="1" ht="7.5" customHeight="1">
      <c r="A32" s="63"/>
      <c r="B32" s="192"/>
      <c r="C32" s="22"/>
      <c r="D32" s="221"/>
      <c r="E32" s="183"/>
      <c r="F32" s="183"/>
      <c r="G32" s="16"/>
      <c r="H32" s="184"/>
    </row>
    <row r="33" spans="1:10" customFormat="1">
      <c r="A33" s="63"/>
      <c r="B33" s="192" t="s">
        <v>293</v>
      </c>
      <c r="C33" s="22" t="s">
        <v>6</v>
      </c>
      <c r="D33" s="221">
        <v>198</v>
      </c>
      <c r="E33" s="185"/>
      <c r="F33" s="183">
        <f t="shared" si="0"/>
        <v>0</v>
      </c>
      <c r="G33" s="71"/>
      <c r="H33" s="184"/>
      <c r="I33" s="22"/>
      <c r="J33" s="22"/>
    </row>
    <row r="34" spans="1:10" customFormat="1" ht="7.5" customHeight="1">
      <c r="A34" s="63"/>
      <c r="B34" s="192"/>
      <c r="C34" s="22"/>
      <c r="D34" s="221"/>
      <c r="E34" s="183"/>
      <c r="F34" s="183"/>
      <c r="G34" s="16"/>
      <c r="H34" s="184"/>
    </row>
    <row r="35" spans="1:10" customFormat="1">
      <c r="A35" s="63"/>
      <c r="B35" s="192" t="s">
        <v>293</v>
      </c>
      <c r="C35" s="22" t="s">
        <v>6</v>
      </c>
      <c r="D35" s="221">
        <v>221</v>
      </c>
      <c r="E35" s="185"/>
      <c r="F35" s="183"/>
      <c r="G35" s="71">
        <f>D35*E35</f>
        <v>0</v>
      </c>
      <c r="H35" s="184"/>
      <c r="I35" s="22"/>
      <c r="J35" s="22"/>
    </row>
    <row r="36" spans="1:10" customFormat="1">
      <c r="A36" s="63" t="str">
        <f>IF(B35="",MAX($A$8:A35)+1,"")</f>
        <v/>
      </c>
      <c r="B36" s="187"/>
      <c r="C36" s="22"/>
      <c r="D36" s="181"/>
      <c r="E36" s="182"/>
      <c r="F36" s="183"/>
      <c r="G36" s="16"/>
      <c r="H36" s="184"/>
      <c r="I36" s="22"/>
      <c r="J36" s="22"/>
    </row>
    <row r="37" spans="1:10" ht="26.4">
      <c r="A37" s="63">
        <f>IF(B36="",MAX($A$8:A36)+1,"")</f>
        <v>5</v>
      </c>
      <c r="B37" s="99" t="s">
        <v>75</v>
      </c>
      <c r="C37" s="152"/>
      <c r="D37" s="98"/>
      <c r="E37" s="71"/>
      <c r="F37" s="71"/>
      <c r="G37" s="71"/>
    </row>
    <row r="38" spans="1:10">
      <c r="A38" s="63" t="str">
        <f>IF(B37="",MAX($A$8:A37)+1,"")</f>
        <v/>
      </c>
      <c r="B38" s="99" t="s">
        <v>76</v>
      </c>
      <c r="C38" s="152" t="s">
        <v>6</v>
      </c>
      <c r="D38" s="98">
        <v>46</v>
      </c>
      <c r="E38" s="72"/>
      <c r="F38" s="71"/>
      <c r="G38" s="71">
        <f>D38*E38</f>
        <v>0</v>
      </c>
    </row>
    <row r="39" spans="1:10">
      <c r="A39" s="63" t="str">
        <f>IF(B38="",MAX($A$8:A38)+1,"")</f>
        <v/>
      </c>
      <c r="B39" s="100"/>
      <c r="C39" s="152"/>
      <c r="D39" s="98"/>
      <c r="E39" s="71"/>
      <c r="F39" s="71"/>
      <c r="G39" s="71"/>
    </row>
    <row r="40" spans="1:10" ht="26.4">
      <c r="A40" s="63">
        <f>IF(B39="",MAX($A$8:A39)+1,"")</f>
        <v>6</v>
      </c>
      <c r="B40" s="99" t="s">
        <v>75</v>
      </c>
      <c r="C40" s="152"/>
      <c r="D40" s="98"/>
      <c r="E40" s="71"/>
      <c r="F40" s="71"/>
      <c r="G40" s="71"/>
    </row>
    <row r="41" spans="1:10">
      <c r="A41" s="63" t="str">
        <f>IF(B40="",MAX($A$8:A40)+1,"")</f>
        <v/>
      </c>
      <c r="B41" s="99" t="s">
        <v>76</v>
      </c>
      <c r="C41" s="152" t="s">
        <v>6</v>
      </c>
      <c r="D41" s="98">
        <v>128</v>
      </c>
      <c r="E41" s="72"/>
      <c r="F41" s="71">
        <f>D41*E41</f>
        <v>0</v>
      </c>
      <c r="G41" s="71"/>
    </row>
    <row r="42" spans="1:10">
      <c r="A42" s="63"/>
      <c r="B42" s="100"/>
      <c r="C42" s="152"/>
      <c r="D42" s="98"/>
      <c r="E42" s="71"/>
      <c r="F42" s="71"/>
      <c r="G42" s="71"/>
    </row>
    <row r="43" spans="1:10" ht="26.4">
      <c r="A43" s="63">
        <f>IF(B42="",MAX($A$17:A42)+1,"")</f>
        <v>7</v>
      </c>
      <c r="B43" s="99" t="s">
        <v>77</v>
      </c>
      <c r="C43" s="152"/>
      <c r="D43" s="98"/>
      <c r="E43" s="71"/>
      <c r="F43" s="71"/>
      <c r="G43" s="71"/>
    </row>
    <row r="44" spans="1:10">
      <c r="A44" s="63"/>
      <c r="B44" s="99" t="s">
        <v>76</v>
      </c>
      <c r="C44" s="152" t="s">
        <v>6</v>
      </c>
      <c r="D44" s="98">
        <v>495</v>
      </c>
      <c r="E44" s="72"/>
      <c r="F44" s="71"/>
      <c r="G44" s="71">
        <f>D44*E44</f>
        <v>0</v>
      </c>
    </row>
    <row r="45" spans="1:10">
      <c r="A45" s="63"/>
      <c r="B45" s="100"/>
      <c r="C45" s="152"/>
      <c r="D45" s="98"/>
      <c r="E45" s="71"/>
      <c r="F45" s="71"/>
      <c r="G45" s="71"/>
    </row>
    <row r="46" spans="1:10" ht="26.4">
      <c r="A46" s="63">
        <f>IF(B45="",MAX($A$8:A45)+1,"")</f>
        <v>8</v>
      </c>
      <c r="B46" s="99" t="s">
        <v>295</v>
      </c>
      <c r="C46" s="152"/>
      <c r="D46" s="98"/>
      <c r="E46" s="71"/>
      <c r="F46" s="71"/>
      <c r="G46" s="71"/>
    </row>
    <row r="47" spans="1:10">
      <c r="A47" s="63"/>
      <c r="B47" s="99" t="s">
        <v>104</v>
      </c>
      <c r="C47" s="152" t="s">
        <v>7</v>
      </c>
      <c r="D47" s="98">
        <v>2</v>
      </c>
      <c r="E47" s="72"/>
      <c r="F47" s="71">
        <f>D47*E47</f>
        <v>0</v>
      </c>
      <c r="G47" s="71"/>
    </row>
    <row r="48" spans="1:10">
      <c r="A48" s="63"/>
      <c r="B48" s="100"/>
      <c r="C48" s="152"/>
      <c r="D48" s="98"/>
      <c r="E48" s="71"/>
      <c r="F48" s="71"/>
      <c r="G48" s="71"/>
    </row>
    <row r="49" spans="1:7" ht="26.4">
      <c r="A49" s="63">
        <f>IF(B48="",MAX($A$8:A48)+1,"")</f>
        <v>9</v>
      </c>
      <c r="B49" s="99" t="s">
        <v>103</v>
      </c>
      <c r="C49" s="152"/>
      <c r="D49" s="98"/>
      <c r="E49" s="71"/>
      <c r="F49" s="71"/>
      <c r="G49" s="71"/>
    </row>
    <row r="50" spans="1:7">
      <c r="A50" s="63" t="str">
        <f>IF(B49="",MAX($A$8:A49)+1,"")</f>
        <v/>
      </c>
      <c r="B50" s="99" t="s">
        <v>104</v>
      </c>
      <c r="C50" s="152" t="s">
        <v>7</v>
      </c>
      <c r="D50" s="98">
        <v>3</v>
      </c>
      <c r="E50" s="72"/>
      <c r="F50" s="71"/>
      <c r="G50" s="71">
        <f>D50*E50</f>
        <v>0</v>
      </c>
    </row>
    <row r="51" spans="1:7">
      <c r="A51" s="63" t="str">
        <f>IF(B50="",MAX($A$8:A50)+1,"")</f>
        <v/>
      </c>
      <c r="B51" s="100"/>
      <c r="C51" s="152"/>
      <c r="D51" s="98"/>
      <c r="E51" s="71"/>
      <c r="F51" s="71"/>
      <c r="G51" s="71"/>
    </row>
    <row r="52" spans="1:7" ht="52.8">
      <c r="A52" s="63">
        <f>IF(B51="",MAX($A$8:A51)+1,"")</f>
        <v>10</v>
      </c>
      <c r="B52" s="99" t="s">
        <v>105</v>
      </c>
      <c r="C52" s="152"/>
      <c r="D52" s="98"/>
      <c r="E52" s="71"/>
      <c r="F52" s="71"/>
      <c r="G52" s="71"/>
    </row>
    <row r="53" spans="1:7">
      <c r="A53" s="63" t="str">
        <f>IF(B52="",MAX($A$8:A52)+1,"")</f>
        <v/>
      </c>
      <c r="B53" s="99" t="s">
        <v>106</v>
      </c>
      <c r="C53" s="152" t="s">
        <v>7</v>
      </c>
      <c r="D53" s="98">
        <v>42</v>
      </c>
      <c r="E53" s="72"/>
      <c r="F53" s="71"/>
      <c r="G53" s="71">
        <f>D53*E53</f>
        <v>0</v>
      </c>
    </row>
    <row r="54" spans="1:7">
      <c r="A54" s="63" t="str">
        <f>IF(B53="",MAX($A$8:A53)+1,"")</f>
        <v/>
      </c>
      <c r="B54" s="100"/>
      <c r="C54" s="152"/>
      <c r="D54" s="98"/>
      <c r="E54" s="71"/>
      <c r="F54" s="71"/>
      <c r="G54" s="71"/>
    </row>
    <row r="55" spans="1:7" ht="52.8">
      <c r="A55" s="63">
        <f>IF(B54="",MAX($A$8:A54)+1,"")</f>
        <v>11</v>
      </c>
      <c r="B55" s="99" t="s">
        <v>105</v>
      </c>
      <c r="C55" s="152"/>
      <c r="D55" s="98"/>
      <c r="E55" s="71"/>
      <c r="F55" s="71"/>
      <c r="G55" s="71"/>
    </row>
    <row r="56" spans="1:7">
      <c r="A56" s="63" t="str">
        <f>IF(B55="",MAX($A$8:A55)+1,"")</f>
        <v/>
      </c>
      <c r="B56" s="99" t="s">
        <v>106</v>
      </c>
      <c r="C56" s="152" t="s">
        <v>7</v>
      </c>
      <c r="D56" s="98">
        <v>38</v>
      </c>
      <c r="E56" s="72"/>
      <c r="F56" s="71">
        <f>D56*E56</f>
        <v>0</v>
      </c>
      <c r="G56" s="71">
        <f>D56*E56</f>
        <v>0</v>
      </c>
    </row>
    <row r="57" spans="1:7">
      <c r="A57" s="63" t="str">
        <f>IF(B56="",MAX($A$8:A56)+1,"")</f>
        <v/>
      </c>
      <c r="B57" s="100"/>
      <c r="C57" s="152"/>
      <c r="D57" s="98"/>
      <c r="E57" s="71"/>
      <c r="F57" s="71"/>
      <c r="G57" s="71"/>
    </row>
    <row r="58" spans="1:7" ht="26.4">
      <c r="A58" s="63">
        <f>IF(B57="",MAX($A$8:A57)+1,"")</f>
        <v>12</v>
      </c>
      <c r="B58" s="99" t="s">
        <v>300</v>
      </c>
      <c r="C58" s="152"/>
      <c r="D58" s="98"/>
      <c r="E58" s="71"/>
      <c r="F58" s="71"/>
      <c r="G58" s="71"/>
    </row>
    <row r="59" spans="1:7">
      <c r="A59" s="63" t="str">
        <f>IF(B58="",MAX($A$8:A58)+1,"")</f>
        <v/>
      </c>
      <c r="B59" s="99" t="s">
        <v>301</v>
      </c>
      <c r="C59" s="152" t="s">
        <v>7</v>
      </c>
      <c r="D59" s="98">
        <v>128</v>
      </c>
      <c r="E59" s="72"/>
      <c r="F59" s="71"/>
      <c r="G59" s="71">
        <f>D59*E59</f>
        <v>0</v>
      </c>
    </row>
    <row r="60" spans="1:7">
      <c r="A60" s="63" t="str">
        <f>IF(B59="",MAX($A$8:A59)+1,"")</f>
        <v/>
      </c>
      <c r="B60" s="100"/>
      <c r="C60" s="152"/>
      <c r="D60" s="98"/>
      <c r="E60" s="71"/>
      <c r="F60" s="71"/>
      <c r="G60" s="71"/>
    </row>
    <row r="61" spans="1:7" ht="26.4">
      <c r="A61" s="63">
        <f>IF(B60="",MAX($A$8:A60)+1,"")</f>
        <v>13</v>
      </c>
      <c r="B61" s="99" t="s">
        <v>300</v>
      </c>
      <c r="C61" s="152"/>
      <c r="D61" s="98"/>
      <c r="E61" s="71"/>
      <c r="F61" s="71"/>
      <c r="G61" s="71"/>
    </row>
    <row r="62" spans="1:7">
      <c r="A62" s="63" t="str">
        <f>IF(B61="",MAX($A$8:A61)+1,"")</f>
        <v/>
      </c>
      <c r="B62" s="99" t="s">
        <v>301</v>
      </c>
      <c r="C62" s="152" t="s">
        <v>7</v>
      </c>
      <c r="D62" s="98">
        <v>4</v>
      </c>
      <c r="E62" s="72"/>
      <c r="F62" s="71">
        <f>D62*E62</f>
        <v>0</v>
      </c>
      <c r="G62" s="71"/>
    </row>
    <row r="63" spans="1:7">
      <c r="A63" s="63" t="str">
        <f>IF(B62="",MAX($A$8:A62)+1,"")</f>
        <v/>
      </c>
      <c r="B63" s="100"/>
      <c r="C63" s="152"/>
      <c r="D63" s="98"/>
      <c r="E63" s="71"/>
      <c r="F63" s="71"/>
      <c r="G63" s="71"/>
    </row>
    <row r="64" spans="1:7" ht="52.8">
      <c r="A64" s="63">
        <f>IF(B63="",MAX($A$8:A63)+1,"")</f>
        <v>14</v>
      </c>
      <c r="B64" s="99" t="s">
        <v>107</v>
      </c>
      <c r="C64" s="152"/>
      <c r="D64" s="98"/>
      <c r="E64" s="71"/>
      <c r="F64" s="71"/>
      <c r="G64" s="71"/>
    </row>
    <row r="65" spans="1:8">
      <c r="A65" s="63"/>
      <c r="B65" s="99" t="s">
        <v>49</v>
      </c>
      <c r="C65" s="152" t="s">
        <v>8</v>
      </c>
      <c r="D65" s="98">
        <v>1</v>
      </c>
      <c r="E65" s="72"/>
      <c r="F65" s="101"/>
      <c r="G65" s="71">
        <f>D65*E65</f>
        <v>0</v>
      </c>
    </row>
    <row r="66" spans="1:8" s="150" customFormat="1" ht="13.8" thickBot="1">
      <c r="A66" s="166"/>
      <c r="B66" s="168"/>
      <c r="C66" s="169"/>
      <c r="D66" s="170"/>
      <c r="E66" s="171"/>
      <c r="F66" s="171"/>
      <c r="G66" s="171"/>
      <c r="H66" s="164"/>
    </row>
    <row r="67" spans="1:8" s="150" customFormat="1" ht="27.6" thickTop="1" thickBot="1">
      <c r="A67" s="172"/>
      <c r="B67" s="173" t="str">
        <f>+CONCATENATE("REKAPITULACIJA - ",B7)</f>
        <v>REKAPITULACIJA - IZENAČITEV POTENCIALOV</v>
      </c>
      <c r="C67" s="174"/>
      <c r="D67" s="175"/>
      <c r="E67" s="176"/>
      <c r="F67" s="177">
        <f>SUM(F7:F66)</f>
        <v>0</v>
      </c>
      <c r="G67" s="177">
        <f>SUM(G7:G66)</f>
        <v>0</v>
      </c>
      <c r="H67" s="164"/>
    </row>
    <row r="68" spans="1:8" s="150" customFormat="1" ht="13.8" thickTop="1">
      <c r="A68" s="166"/>
      <c r="B68" s="100"/>
      <c r="C68" s="152"/>
      <c r="D68" s="98"/>
      <c r="E68" s="101"/>
      <c r="F68" s="101"/>
      <c r="G68" s="101"/>
      <c r="H68" s="164"/>
    </row>
    <row r="69" spans="1:8" s="150" customFormat="1">
      <c r="A69" s="166"/>
      <c r="B69" s="100"/>
      <c r="C69" s="152"/>
      <c r="D69" s="98"/>
      <c r="E69" s="101"/>
      <c r="F69" s="101"/>
      <c r="G69" s="101"/>
      <c r="H69" s="164"/>
    </row>
    <row r="70" spans="1:8" s="150" customFormat="1">
      <c r="A70" s="166"/>
      <c r="B70" s="100"/>
      <c r="C70" s="152"/>
      <c r="D70" s="98"/>
      <c r="E70" s="101"/>
      <c r="F70" s="101"/>
      <c r="G70" s="101"/>
      <c r="H70" s="164"/>
    </row>
    <row r="71" spans="1:8" s="150" customFormat="1">
      <c r="A71" s="166"/>
      <c r="B71" s="100"/>
      <c r="C71" s="152"/>
      <c r="D71" s="98"/>
      <c r="E71" s="101"/>
      <c r="F71" s="101"/>
      <c r="G71" s="101"/>
      <c r="H71" s="164"/>
    </row>
    <row r="72" spans="1:8" s="150" customFormat="1">
      <c r="A72" s="166"/>
      <c r="B72" s="100"/>
      <c r="C72" s="152"/>
      <c r="D72" s="98"/>
      <c r="E72" s="101"/>
      <c r="F72" s="101"/>
      <c r="G72" s="101"/>
      <c r="H72" s="164"/>
    </row>
    <row r="73" spans="1:8" s="150" customFormat="1">
      <c r="A73" s="166"/>
      <c r="B73" s="100"/>
      <c r="C73" s="152"/>
      <c r="D73" s="98"/>
      <c r="E73" s="101"/>
      <c r="F73" s="101"/>
      <c r="G73" s="101"/>
      <c r="H73" s="164"/>
    </row>
    <row r="74" spans="1:8" s="150" customFormat="1">
      <c r="A74" s="163"/>
      <c r="B74" s="149"/>
      <c r="H74" s="164"/>
    </row>
    <row r="75" spans="1:8" s="150" customFormat="1">
      <c r="A75" s="163"/>
      <c r="B75" s="149"/>
      <c r="H75" s="164"/>
    </row>
    <row r="76" spans="1:8" s="150" customFormat="1">
      <c r="A76" s="163"/>
      <c r="B76" s="149"/>
      <c r="H76" s="164"/>
    </row>
    <row r="77" spans="1:8" s="150" customFormat="1">
      <c r="A77" s="163"/>
      <c r="B77" s="149"/>
      <c r="H77" s="164"/>
    </row>
    <row r="78" spans="1:8" s="150" customFormat="1">
      <c r="A78" s="163"/>
      <c r="B78" s="149"/>
      <c r="H78" s="164"/>
    </row>
    <row r="79" spans="1:8" s="150" customFormat="1">
      <c r="A79" s="163"/>
      <c r="B79" s="149"/>
      <c r="H79" s="164"/>
    </row>
    <row r="80" spans="1:8" s="150" customFormat="1">
      <c r="A80" s="163"/>
      <c r="B80" s="149"/>
      <c r="H80" s="164"/>
    </row>
    <row r="81" spans="1:8" s="150" customFormat="1">
      <c r="A81" s="163"/>
      <c r="B81" s="149"/>
      <c r="H81" s="164"/>
    </row>
    <row r="82" spans="1:8" s="150" customFormat="1">
      <c r="A82" s="163"/>
      <c r="B82" s="149"/>
      <c r="H82" s="164"/>
    </row>
    <row r="83" spans="1:8" s="150" customFormat="1">
      <c r="A83" s="163"/>
      <c r="B83" s="149"/>
      <c r="H83" s="164"/>
    </row>
  </sheetData>
  <sheetProtection algorithmName="SHA-512" hashValue="ktDXUnNXzRy3Nvt/QBkyT1PhmttAG3PlcA6EmZHb6GaUbyG5yqpHWyVzGnevkyrCmCZbm/w6MYz4XCbe1r+H6Q==" saltValue="ZXIsZ3uU7GOHNfAw0t1DRw==" spinCount="100000" sheet="1" objects="1" scenario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88"/>
  <sheetViews>
    <sheetView view="pageBreakPreview" zoomScaleNormal="100" zoomScaleSheetLayoutView="100" workbookViewId="0">
      <pane ySplit="5" topLeftCell="A6" activePane="bottomLeft" state="frozen"/>
      <selection activeCell="F19" sqref="F19"/>
      <selection pane="bottomLeft" activeCell="F19" sqref="F19"/>
    </sheetView>
  </sheetViews>
  <sheetFormatPr defaultColWidth="9.109375" defaultRowHeight="13.2"/>
  <cols>
    <col min="1" max="1" width="6.6640625" style="61" customWidth="1"/>
    <col min="2" max="2" width="41.6640625" style="133" customWidth="1"/>
    <col min="3" max="3" width="4.6640625" style="132" customWidth="1"/>
    <col min="4" max="4" width="7.6640625" style="132" customWidth="1"/>
    <col min="5" max="7" width="12.6640625" style="16" customWidth="1"/>
    <col min="8" max="8" width="9.109375" style="84"/>
    <col min="9" max="16384" width="9.109375" style="16"/>
  </cols>
  <sheetData>
    <row r="1" spans="1:8" s="156" customFormat="1">
      <c r="A1" s="153"/>
      <c r="B1" s="137"/>
      <c r="C1" s="138"/>
      <c r="D1" s="139"/>
      <c r="E1" s="154"/>
      <c r="F1" s="154"/>
      <c r="G1" s="154"/>
      <c r="H1" s="155"/>
    </row>
    <row r="2" spans="1:8" s="156" customFormat="1">
      <c r="A2" s="153"/>
      <c r="B2" s="137"/>
      <c r="C2" s="138"/>
      <c r="D2" s="139"/>
      <c r="E2" s="154"/>
      <c r="F2" s="154"/>
      <c r="G2" s="154"/>
      <c r="H2" s="155"/>
    </row>
    <row r="3" spans="1:8" s="156" customFormat="1">
      <c r="A3" s="157"/>
      <c r="B3" s="140"/>
      <c r="C3" s="141"/>
      <c r="D3" s="142"/>
      <c r="E3" s="158"/>
      <c r="F3" s="158"/>
      <c r="G3" s="158"/>
      <c r="H3" s="155"/>
    </row>
    <row r="4" spans="1:8" s="156" customFormat="1">
      <c r="A4" s="159" t="s">
        <v>26</v>
      </c>
      <c r="B4" s="143"/>
      <c r="C4" s="144"/>
      <c r="D4" s="145"/>
      <c r="E4" s="160"/>
      <c r="F4" s="161"/>
      <c r="G4" s="161" t="s">
        <v>23</v>
      </c>
      <c r="H4" s="155"/>
    </row>
    <row r="5" spans="1:8" s="156" customFormat="1" ht="24">
      <c r="A5" s="147" t="s">
        <v>0</v>
      </c>
      <c r="B5" s="146" t="s">
        <v>1</v>
      </c>
      <c r="C5" s="147" t="s">
        <v>2</v>
      </c>
      <c r="D5" s="148" t="s">
        <v>3</v>
      </c>
      <c r="E5" s="162" t="s">
        <v>4</v>
      </c>
      <c r="F5" s="162" t="s">
        <v>58</v>
      </c>
      <c r="G5" s="162" t="s">
        <v>59</v>
      </c>
      <c r="H5" s="155"/>
    </row>
    <row r="6" spans="1:8" s="150" customFormat="1">
      <c r="A6" s="163"/>
      <c r="B6" s="149"/>
      <c r="H6" s="164"/>
    </row>
    <row r="7" spans="1:8" s="150" customFormat="1">
      <c r="A7" s="165" t="s">
        <v>117</v>
      </c>
      <c r="B7" s="151" t="s">
        <v>79</v>
      </c>
      <c r="C7" s="152"/>
      <c r="D7" s="98"/>
      <c r="E7" s="101"/>
      <c r="F7" s="101"/>
      <c r="G7" s="101"/>
      <c r="H7" s="164"/>
    </row>
    <row r="8" spans="1:8" s="150" customFormat="1">
      <c r="A8" s="166"/>
      <c r="B8" s="100"/>
      <c r="C8" s="152"/>
      <c r="D8" s="98"/>
      <c r="E8" s="101"/>
      <c r="F8" s="101"/>
      <c r="G8" s="101"/>
      <c r="H8" s="164"/>
    </row>
    <row r="9" spans="1:8" ht="26.4">
      <c r="A9" s="63">
        <f>IF(B8="",MAX($A$8:A8)+1,"")</f>
        <v>1</v>
      </c>
      <c r="B9" s="99" t="s">
        <v>197</v>
      </c>
      <c r="C9" s="152"/>
      <c r="D9" s="98"/>
      <c r="E9" s="71"/>
      <c r="F9" s="71"/>
      <c r="G9" s="71"/>
    </row>
    <row r="10" spans="1:8">
      <c r="A10" s="63" t="str">
        <f>IF(B9="",MAX($A$8:A9)+1,"")</f>
        <v/>
      </c>
      <c r="B10" s="100"/>
      <c r="C10" s="152"/>
      <c r="D10" s="98"/>
      <c r="E10" s="71"/>
      <c r="F10" s="71"/>
      <c r="G10" s="71"/>
    </row>
    <row r="11" spans="1:8" ht="39.6">
      <c r="A11" s="63">
        <f>IF(B10="",MAX($A$8:A10)+1,"")</f>
        <v>2</v>
      </c>
      <c r="B11" s="99" t="s">
        <v>286</v>
      </c>
      <c r="C11" s="152"/>
      <c r="D11" s="98"/>
      <c r="E11" s="71"/>
      <c r="F11" s="71"/>
      <c r="G11" s="71"/>
    </row>
    <row r="12" spans="1:8">
      <c r="A12" s="63" t="str">
        <f>IF(B11="",MAX($A$8:A11)+1,"")</f>
        <v/>
      </c>
      <c r="B12" s="99" t="s">
        <v>49</v>
      </c>
      <c r="C12" s="152" t="s">
        <v>285</v>
      </c>
      <c r="D12" s="98">
        <v>45</v>
      </c>
      <c r="E12" s="72"/>
      <c r="F12" s="71"/>
      <c r="G12" s="71">
        <f>D12*E12</f>
        <v>0</v>
      </c>
    </row>
    <row r="13" spans="1:8">
      <c r="A13" s="63" t="str">
        <f>IF(B12="",MAX($A$8:A12)+1,"")</f>
        <v/>
      </c>
      <c r="B13" s="100"/>
      <c r="C13" s="152"/>
      <c r="D13" s="98"/>
      <c r="E13" s="71"/>
      <c r="F13" s="71"/>
      <c r="G13" s="71"/>
    </row>
    <row r="14" spans="1:8" ht="26.4">
      <c r="A14" s="63">
        <f>IF(B13="",MAX($A$8:A13)+1,"")</f>
        <v>3</v>
      </c>
      <c r="B14" s="99" t="s">
        <v>287</v>
      </c>
      <c r="C14" s="152"/>
      <c r="D14" s="98"/>
      <c r="E14" s="71"/>
      <c r="F14" s="71"/>
      <c r="G14" s="71"/>
    </row>
    <row r="15" spans="1:8">
      <c r="A15" s="63" t="str">
        <f>IF(B14="",MAX($A$8:A14)+1,"")</f>
        <v/>
      </c>
      <c r="B15" s="99" t="s">
        <v>49</v>
      </c>
      <c r="C15" s="152" t="s">
        <v>8</v>
      </c>
      <c r="D15" s="98">
        <v>1</v>
      </c>
      <c r="E15" s="72"/>
      <c r="F15" s="71"/>
      <c r="G15" s="71">
        <f>D15*E15</f>
        <v>0</v>
      </c>
    </row>
    <row r="16" spans="1:8">
      <c r="A16" s="63" t="str">
        <f>IF(B15="",MAX($A$8:A15)+1,"")</f>
        <v/>
      </c>
      <c r="B16" s="100"/>
      <c r="C16" s="152"/>
      <c r="D16" s="98"/>
      <c r="E16" s="71"/>
      <c r="F16" s="71"/>
      <c r="G16" s="71"/>
    </row>
    <row r="17" spans="1:7" ht="39.6">
      <c r="A17" s="63">
        <f>IF(B16="",MAX($A$8:A16)+1,"")</f>
        <v>4</v>
      </c>
      <c r="B17" s="99" t="s">
        <v>198</v>
      </c>
      <c r="C17" s="152"/>
      <c r="D17" s="98"/>
      <c r="E17" s="71"/>
      <c r="F17" s="71"/>
      <c r="G17" s="71"/>
    </row>
    <row r="18" spans="1:7">
      <c r="A18" s="63" t="str">
        <f>IF(B17="",MAX($A$8:A17)+1,"")</f>
        <v/>
      </c>
      <c r="B18" s="99" t="s">
        <v>199</v>
      </c>
      <c r="C18" s="152" t="s">
        <v>6</v>
      </c>
      <c r="D18" s="98">
        <v>312</v>
      </c>
      <c r="E18" s="72"/>
      <c r="F18" s="71"/>
      <c r="G18" s="71">
        <f>D18*E18</f>
        <v>0</v>
      </c>
    </row>
    <row r="19" spans="1:7">
      <c r="A19" s="63" t="str">
        <f>IF(B18="",MAX($A$8:A18)+1,"")</f>
        <v/>
      </c>
      <c r="B19" s="100"/>
      <c r="C19" s="152"/>
      <c r="D19" s="98"/>
      <c r="E19" s="71"/>
      <c r="F19" s="71"/>
      <c r="G19" s="71"/>
    </row>
    <row r="20" spans="1:7" ht="39.6">
      <c r="A20" s="63">
        <f>IF(B19="",MAX($A$8:A19)+1,"")</f>
        <v>5</v>
      </c>
      <c r="B20" s="99" t="s">
        <v>185</v>
      </c>
      <c r="C20" s="152"/>
      <c r="D20" s="98"/>
      <c r="E20" s="71"/>
      <c r="F20" s="71"/>
      <c r="G20" s="71"/>
    </row>
    <row r="21" spans="1:7">
      <c r="A21" s="63" t="str">
        <f>IF(B20="",MAX($A$8:A20)+1,"")</f>
        <v/>
      </c>
      <c r="B21" s="99" t="s">
        <v>200</v>
      </c>
      <c r="C21" s="152" t="s">
        <v>6</v>
      </c>
      <c r="D21" s="98">
        <v>598</v>
      </c>
      <c r="E21" s="72"/>
      <c r="F21" s="71"/>
      <c r="G21" s="71">
        <f>D21*E21</f>
        <v>0</v>
      </c>
    </row>
    <row r="22" spans="1:7">
      <c r="A22" s="63" t="str">
        <f>IF(B21="",MAX($A$8:A21)+1,"")</f>
        <v/>
      </c>
      <c r="B22" s="100"/>
      <c r="C22" s="152"/>
      <c r="D22" s="98"/>
      <c r="E22" s="71"/>
      <c r="F22" s="71"/>
      <c r="G22" s="71"/>
    </row>
    <row r="23" spans="1:7">
      <c r="A23" s="63">
        <f>IF(B22="",MAX($A$8:A22)+1,"")</f>
        <v>6</v>
      </c>
      <c r="B23" s="99" t="s">
        <v>304</v>
      </c>
      <c r="C23" s="152"/>
      <c r="D23" s="98"/>
      <c r="E23" s="71"/>
      <c r="F23" s="71"/>
      <c r="G23" s="71"/>
    </row>
    <row r="24" spans="1:7">
      <c r="A24" s="63" t="str">
        <f>IF(B23="",MAX($A$8:A23)+1,"")</f>
        <v/>
      </c>
      <c r="B24" s="99" t="s">
        <v>80</v>
      </c>
      <c r="C24" s="152" t="s">
        <v>7</v>
      </c>
      <c r="D24" s="98">
        <v>3</v>
      </c>
      <c r="E24" s="72"/>
      <c r="F24" s="71"/>
      <c r="G24" s="71">
        <f>D24*E24</f>
        <v>0</v>
      </c>
    </row>
    <row r="25" spans="1:7">
      <c r="A25" s="63" t="str">
        <f>IF(B24="",MAX($A$8:A24)+1,"")</f>
        <v/>
      </c>
      <c r="B25" s="100"/>
      <c r="C25" s="152"/>
      <c r="D25" s="98"/>
      <c r="E25" s="71"/>
      <c r="F25" s="71"/>
      <c r="G25" s="71"/>
    </row>
    <row r="26" spans="1:7">
      <c r="A26" s="63">
        <f>IF(B25="",MAX($A$8:A25)+1,"")</f>
        <v>7</v>
      </c>
      <c r="B26" s="99" t="s">
        <v>369</v>
      </c>
      <c r="C26" s="152"/>
      <c r="D26" s="98"/>
      <c r="E26" s="71"/>
      <c r="F26" s="71"/>
      <c r="G26" s="71"/>
    </row>
    <row r="27" spans="1:7">
      <c r="A27" s="63" t="str">
        <f>IF(B26="",MAX($A$8:A26)+1,"")</f>
        <v/>
      </c>
      <c r="B27" s="99" t="s">
        <v>80</v>
      </c>
      <c r="C27" s="152" t="s">
        <v>7</v>
      </c>
      <c r="D27" s="98">
        <v>2</v>
      </c>
      <c r="E27" s="72"/>
      <c r="F27" s="71">
        <f>E27*D27</f>
        <v>0</v>
      </c>
      <c r="G27" s="71"/>
    </row>
    <row r="28" spans="1:7">
      <c r="A28" s="63" t="str">
        <f>IF(B27="",MAX($A$8:A27)+1,"")</f>
        <v/>
      </c>
      <c r="B28" s="100"/>
      <c r="C28" s="152"/>
      <c r="D28" s="98"/>
      <c r="E28" s="71"/>
      <c r="F28" s="71"/>
      <c r="G28" s="71"/>
    </row>
    <row r="29" spans="1:7">
      <c r="A29" s="63">
        <f>IF(B28="",MAX($A$8:A28)+1,"")</f>
        <v>8</v>
      </c>
      <c r="B29" s="99" t="s">
        <v>426</v>
      </c>
      <c r="C29" s="152"/>
      <c r="D29" s="98"/>
      <c r="E29" s="71"/>
      <c r="F29" s="71"/>
      <c r="G29" s="71"/>
    </row>
    <row r="30" spans="1:7">
      <c r="A30" s="63" t="str">
        <f>IF(B29="",MAX($A$8:A29)+1,"")</f>
        <v/>
      </c>
      <c r="B30" s="99" t="s">
        <v>80</v>
      </c>
      <c r="C30" s="152" t="s">
        <v>7</v>
      </c>
      <c r="D30" s="98">
        <v>2</v>
      </c>
      <c r="E30" s="72"/>
      <c r="F30" s="71">
        <f>E30*D30</f>
        <v>0</v>
      </c>
      <c r="G30" s="71"/>
    </row>
    <row r="31" spans="1:7">
      <c r="A31" s="63" t="str">
        <f>IF(B30="",MAX($A$8:A30)+1,"")</f>
        <v/>
      </c>
      <c r="B31" s="100"/>
      <c r="C31" s="152"/>
      <c r="D31" s="98"/>
      <c r="E31" s="71"/>
      <c r="F31" s="71"/>
      <c r="G31" s="71"/>
    </row>
    <row r="32" spans="1:7" ht="26.4">
      <c r="A32" s="63">
        <f>IF(B31="",MAX($A$8:A31)+1,"")</f>
        <v>9</v>
      </c>
      <c r="B32" s="99" t="s">
        <v>186</v>
      </c>
      <c r="C32" s="152"/>
      <c r="D32" s="98"/>
      <c r="E32" s="71"/>
      <c r="F32" s="71"/>
      <c r="G32" s="71"/>
    </row>
    <row r="33" spans="1:7">
      <c r="A33" s="63" t="str">
        <f>IF(B32="",MAX($A$8:A32)+1,"")</f>
        <v/>
      </c>
      <c r="B33" s="99" t="s">
        <v>187</v>
      </c>
      <c r="C33" s="152" t="s">
        <v>7</v>
      </c>
      <c r="D33" s="98">
        <v>86</v>
      </c>
      <c r="E33" s="72"/>
      <c r="F33" s="71"/>
      <c r="G33" s="71">
        <f>D33*E33</f>
        <v>0</v>
      </c>
    </row>
    <row r="34" spans="1:7">
      <c r="A34" s="63" t="str">
        <f>IF(B33="",MAX($A$8:A33)+1,"")</f>
        <v/>
      </c>
      <c r="B34" s="100"/>
      <c r="C34" s="152"/>
      <c r="D34" s="98"/>
      <c r="E34" s="71"/>
      <c r="F34" s="71"/>
      <c r="G34" s="71"/>
    </row>
    <row r="35" spans="1:7" ht="26.4">
      <c r="A35" s="63">
        <f>IF(B34="",MAX($A$8:A34)+1,"")</f>
        <v>10</v>
      </c>
      <c r="B35" s="99" t="s">
        <v>188</v>
      </c>
      <c r="C35" s="152"/>
      <c r="D35" s="98"/>
      <c r="E35" s="71"/>
      <c r="F35" s="71"/>
      <c r="G35" s="71"/>
    </row>
    <row r="36" spans="1:7">
      <c r="A36" s="63" t="str">
        <f>IF(B35="",MAX($A$8:A35)+1,"")</f>
        <v/>
      </c>
      <c r="B36" s="99" t="s">
        <v>189</v>
      </c>
      <c r="C36" s="152" t="s">
        <v>7</v>
      </c>
      <c r="D36" s="98">
        <v>262</v>
      </c>
      <c r="E36" s="72"/>
      <c r="F36" s="71"/>
      <c r="G36" s="71">
        <f>D36*E36</f>
        <v>0</v>
      </c>
    </row>
    <row r="37" spans="1:7">
      <c r="A37" s="63" t="str">
        <f>IF(B36="",MAX($A$8:A36)+1,"")</f>
        <v/>
      </c>
      <c r="B37" s="100"/>
      <c r="C37" s="152"/>
      <c r="D37" s="98"/>
      <c r="E37" s="71"/>
      <c r="F37" s="71"/>
      <c r="G37" s="71"/>
    </row>
    <row r="38" spans="1:7" ht="39.6">
      <c r="A38" s="63">
        <f>IF(B37="",MAX($A$8:A37)+1,"")</f>
        <v>11</v>
      </c>
      <c r="B38" s="99" t="s">
        <v>190</v>
      </c>
      <c r="C38" s="152"/>
      <c r="D38" s="98"/>
      <c r="E38" s="71"/>
      <c r="F38" s="71"/>
      <c r="G38" s="71"/>
    </row>
    <row r="39" spans="1:7">
      <c r="A39" s="63" t="str">
        <f>IF(B38="",MAX($A$8:A38)+1,"")</f>
        <v/>
      </c>
      <c r="B39" s="99" t="s">
        <v>191</v>
      </c>
      <c r="C39" s="152" t="s">
        <v>7</v>
      </c>
      <c r="D39" s="98">
        <v>98</v>
      </c>
      <c r="E39" s="72"/>
      <c r="F39" s="71"/>
      <c r="G39" s="71">
        <f>D39*E39</f>
        <v>0</v>
      </c>
    </row>
    <row r="40" spans="1:7">
      <c r="A40" s="63" t="str">
        <f>IF(B39="",MAX($A$8:A39)+1,"")</f>
        <v/>
      </c>
      <c r="B40" s="100"/>
      <c r="C40" s="152"/>
      <c r="D40" s="98"/>
      <c r="E40" s="71"/>
      <c r="F40" s="71"/>
      <c r="G40" s="71"/>
    </row>
    <row r="41" spans="1:7">
      <c r="A41" s="63">
        <f>IF(B40="",MAX($A$8:A40)+1,"")</f>
        <v>12</v>
      </c>
      <c r="B41" s="99" t="s">
        <v>81</v>
      </c>
      <c r="C41" s="152"/>
      <c r="D41" s="98"/>
      <c r="E41" s="71"/>
      <c r="F41" s="71"/>
      <c r="G41" s="71"/>
    </row>
    <row r="42" spans="1:7">
      <c r="A42" s="63" t="str">
        <f>IF(B41="",MAX($A$8:A41)+1,"")</f>
        <v/>
      </c>
      <c r="B42" s="99" t="s">
        <v>80</v>
      </c>
      <c r="C42" s="152" t="s">
        <v>7</v>
      </c>
      <c r="D42" s="98">
        <v>35</v>
      </c>
      <c r="E42" s="72"/>
      <c r="F42" s="71"/>
      <c r="G42" s="71">
        <f>D42*E42</f>
        <v>0</v>
      </c>
    </row>
    <row r="43" spans="1:7">
      <c r="A43" s="63" t="str">
        <f>IF(B42="",MAX($A$8:A42)+1,"")</f>
        <v/>
      </c>
      <c r="B43" s="100"/>
      <c r="C43" s="152"/>
      <c r="D43" s="98"/>
      <c r="E43" s="71"/>
      <c r="F43" s="71"/>
      <c r="G43" s="71"/>
    </row>
    <row r="44" spans="1:7">
      <c r="A44" s="63">
        <f>IF(B43="",MAX($A$8:A43)+1,"")</f>
        <v>13</v>
      </c>
      <c r="B44" s="99" t="s">
        <v>82</v>
      </c>
      <c r="C44" s="152"/>
      <c r="D44" s="98"/>
      <c r="E44" s="71"/>
      <c r="F44" s="71"/>
      <c r="G44" s="71"/>
    </row>
    <row r="45" spans="1:7">
      <c r="A45" s="63" t="str">
        <f>IF(B44="",MAX($A$8:A44)+1,"")</f>
        <v/>
      </c>
      <c r="B45" s="99" t="s">
        <v>83</v>
      </c>
      <c r="C45" s="152" t="s">
        <v>7</v>
      </c>
      <c r="D45" s="98">
        <v>15</v>
      </c>
      <c r="E45" s="72"/>
      <c r="F45" s="71"/>
      <c r="G45" s="71">
        <f>D45*E45</f>
        <v>0</v>
      </c>
    </row>
    <row r="46" spans="1:7">
      <c r="A46" s="63" t="str">
        <f>IF(B45="",MAX($A$8:A45)+1,"")</f>
        <v/>
      </c>
      <c r="B46" s="100"/>
      <c r="C46" s="152"/>
      <c r="D46" s="98"/>
      <c r="E46" s="71"/>
      <c r="F46" s="71"/>
      <c r="G46" s="71"/>
    </row>
    <row r="47" spans="1:7">
      <c r="A47" s="63">
        <f>IF(B46="",MAX($A$8:A46)+1,"")</f>
        <v>14</v>
      </c>
      <c r="B47" s="99" t="s">
        <v>284</v>
      </c>
      <c r="C47" s="152"/>
      <c r="D47" s="98"/>
      <c r="E47" s="71"/>
      <c r="F47" s="71"/>
      <c r="G47" s="71"/>
    </row>
    <row r="48" spans="1:7">
      <c r="A48" s="63" t="str">
        <f>IF(B47="",MAX($A$8:A47)+1,"")</f>
        <v/>
      </c>
      <c r="B48" s="99" t="s">
        <v>80</v>
      </c>
      <c r="C48" s="152" t="s">
        <v>7</v>
      </c>
      <c r="D48" s="98">
        <v>15</v>
      </c>
      <c r="E48" s="72"/>
      <c r="F48" s="71"/>
      <c r="G48" s="71">
        <f>D48*E48</f>
        <v>0</v>
      </c>
    </row>
    <row r="49" spans="1:7">
      <c r="A49" s="63" t="str">
        <f>IF(B48="",MAX($A$8:A48)+1,"")</f>
        <v/>
      </c>
      <c r="B49" s="100"/>
      <c r="C49" s="152"/>
      <c r="D49" s="98"/>
      <c r="E49" s="71"/>
      <c r="F49" s="71"/>
      <c r="G49" s="71"/>
    </row>
    <row r="50" spans="1:7" ht="26.4">
      <c r="A50" s="63">
        <f>IF(B49="",MAX($A$8:A49)+1,"")</f>
        <v>15</v>
      </c>
      <c r="B50" s="99" t="s">
        <v>193</v>
      </c>
      <c r="C50" s="152"/>
      <c r="D50" s="98"/>
      <c r="E50" s="71"/>
      <c r="F50" s="71"/>
      <c r="G50" s="71"/>
    </row>
    <row r="51" spans="1:7">
      <c r="A51" s="63" t="str">
        <f>IF(B50="",MAX($A$8:A50)+1,"")</f>
        <v/>
      </c>
      <c r="B51" s="99" t="s">
        <v>192</v>
      </c>
      <c r="C51" s="152" t="s">
        <v>7</v>
      </c>
      <c r="D51" s="98">
        <v>15</v>
      </c>
      <c r="E51" s="72"/>
      <c r="F51" s="71"/>
      <c r="G51" s="71">
        <f>D51*E51</f>
        <v>0</v>
      </c>
    </row>
    <row r="52" spans="1:7">
      <c r="A52" s="63" t="str">
        <f>IF(B51="",MAX($A$8:A51)+1,"")</f>
        <v/>
      </c>
      <c r="B52" s="100"/>
      <c r="C52" s="152"/>
      <c r="D52" s="98"/>
      <c r="E52" s="71"/>
      <c r="F52" s="71"/>
      <c r="G52" s="71"/>
    </row>
    <row r="53" spans="1:7">
      <c r="A53" s="63">
        <f>IF(B52="",MAX($A$8:A52)+1,"")</f>
        <v>16</v>
      </c>
      <c r="B53" s="99" t="s">
        <v>84</v>
      </c>
      <c r="C53" s="152"/>
      <c r="D53" s="98"/>
      <c r="E53" s="71"/>
      <c r="F53" s="71"/>
      <c r="G53" s="71"/>
    </row>
    <row r="54" spans="1:7">
      <c r="A54" s="63" t="str">
        <f>IF(B53="",MAX($A$8:A53)+1,"")</f>
        <v/>
      </c>
      <c r="B54" s="99" t="s">
        <v>74</v>
      </c>
      <c r="C54" s="152" t="s">
        <v>6</v>
      </c>
      <c r="D54" s="98">
        <v>78</v>
      </c>
      <c r="E54" s="72"/>
      <c r="F54" s="71"/>
      <c r="G54" s="71">
        <f>D54*E54</f>
        <v>0</v>
      </c>
    </row>
    <row r="55" spans="1:7">
      <c r="A55" s="63" t="str">
        <f>IF(B54="",MAX($A$8:A54)+1,"")</f>
        <v/>
      </c>
      <c r="B55" s="100"/>
      <c r="C55" s="152"/>
      <c r="D55" s="98"/>
      <c r="E55" s="71"/>
      <c r="F55" s="71"/>
      <c r="G55" s="71"/>
    </row>
    <row r="56" spans="1:7" ht="26.4">
      <c r="A56" s="63">
        <f>IF(B55="",MAX($A$8:A55)+1,"")</f>
        <v>17</v>
      </c>
      <c r="B56" s="99" t="s">
        <v>302</v>
      </c>
      <c r="C56" s="152"/>
      <c r="D56" s="98"/>
      <c r="E56" s="71"/>
      <c r="F56" s="71"/>
      <c r="G56" s="71"/>
    </row>
    <row r="57" spans="1:7">
      <c r="A57" s="63" t="str">
        <f>IF(B56="",MAX($A$8:A56)+1,"")</f>
        <v/>
      </c>
      <c r="B57" s="99" t="s">
        <v>49</v>
      </c>
      <c r="C57" s="152" t="s">
        <v>7</v>
      </c>
      <c r="D57" s="98">
        <v>24</v>
      </c>
      <c r="E57" s="72"/>
      <c r="F57" s="71"/>
      <c r="G57" s="71">
        <f>D57*E57</f>
        <v>0</v>
      </c>
    </row>
    <row r="58" spans="1:7">
      <c r="A58" s="63" t="str">
        <f>IF(B57="",MAX($A$8:A57)+1,"")</f>
        <v/>
      </c>
      <c r="B58" s="100"/>
      <c r="C58" s="152"/>
      <c r="D58" s="98"/>
      <c r="E58" s="71"/>
      <c r="F58" s="71"/>
      <c r="G58" s="71"/>
    </row>
    <row r="59" spans="1:7" ht="26.4">
      <c r="A59" s="63">
        <f>IF(B58="",MAX($A$8:A58)+1,"")</f>
        <v>18</v>
      </c>
      <c r="B59" s="99" t="s">
        <v>303</v>
      </c>
      <c r="C59" s="152"/>
      <c r="D59" s="98"/>
      <c r="E59" s="71"/>
      <c r="F59" s="71"/>
      <c r="G59" s="71"/>
    </row>
    <row r="60" spans="1:7">
      <c r="A60" s="63" t="str">
        <f>IF(B59="",MAX($A$8:A59)+1,"")</f>
        <v/>
      </c>
      <c r="B60" s="99" t="s">
        <v>49</v>
      </c>
      <c r="C60" s="152" t="s">
        <v>7</v>
      </c>
      <c r="D60" s="98">
        <v>12</v>
      </c>
      <c r="E60" s="72"/>
      <c r="F60" s="71"/>
      <c r="G60" s="71">
        <f>D60*E60</f>
        <v>0</v>
      </c>
    </row>
    <row r="61" spans="1:7">
      <c r="A61" s="63" t="str">
        <f>IF(B60="",MAX($A$8:A60)+1,"")</f>
        <v/>
      </c>
      <c r="B61" s="100"/>
      <c r="C61" s="152"/>
      <c r="D61" s="98"/>
      <c r="E61" s="71"/>
      <c r="F61" s="71"/>
      <c r="G61" s="71"/>
    </row>
    <row r="62" spans="1:7" ht="26.4">
      <c r="A62" s="63">
        <f>IF(B61="",MAX($A$8:A61)+1,"")</f>
        <v>19</v>
      </c>
      <c r="B62" s="99" t="s">
        <v>194</v>
      </c>
      <c r="C62" s="152"/>
      <c r="D62" s="98"/>
      <c r="E62" s="71"/>
      <c r="F62" s="71"/>
      <c r="G62" s="71"/>
    </row>
    <row r="63" spans="1:7">
      <c r="A63" s="63" t="str">
        <f>IF(B62="",MAX($A$8:A62)+1,"")</f>
        <v/>
      </c>
      <c r="B63" s="99" t="s">
        <v>49</v>
      </c>
      <c r="C63" s="152" t="s">
        <v>66</v>
      </c>
      <c r="D63" s="98">
        <v>19</v>
      </c>
      <c r="E63" s="72"/>
      <c r="F63" s="71"/>
      <c r="G63" s="71">
        <f>D63*E63</f>
        <v>0</v>
      </c>
    </row>
    <row r="64" spans="1:7">
      <c r="A64" s="63" t="str">
        <f>IF(B63="",MAX($A$8:A63)+1,"")</f>
        <v/>
      </c>
      <c r="B64" s="100"/>
      <c r="C64" s="152"/>
      <c r="D64" s="98"/>
      <c r="E64" s="71"/>
      <c r="F64" s="71"/>
      <c r="G64" s="71"/>
    </row>
    <row r="65" spans="1:8" ht="39.6">
      <c r="A65" s="63">
        <f>IF(B64="",MAX($A$8:A64)+1,"")</f>
        <v>20</v>
      </c>
      <c r="B65" s="99" t="s">
        <v>85</v>
      </c>
      <c r="C65" s="152"/>
      <c r="D65" s="98"/>
      <c r="E65" s="71"/>
      <c r="F65" s="71"/>
      <c r="G65" s="71"/>
    </row>
    <row r="66" spans="1:8">
      <c r="A66" s="63" t="str">
        <f>IF(B65="",MAX($A$8:A65)+1,"")</f>
        <v/>
      </c>
      <c r="B66" s="99" t="s">
        <v>49</v>
      </c>
      <c r="C66" s="152" t="s">
        <v>7</v>
      </c>
      <c r="D66" s="98">
        <v>23</v>
      </c>
      <c r="E66" s="72"/>
      <c r="F66" s="71"/>
      <c r="G66" s="71">
        <f>D66*E66</f>
        <v>0</v>
      </c>
    </row>
    <row r="67" spans="1:8">
      <c r="A67" s="63" t="str">
        <f>IF(B66="",MAX($A$8:A66)+1,"")</f>
        <v/>
      </c>
      <c r="B67" s="100"/>
      <c r="C67" s="152"/>
      <c r="D67" s="98"/>
      <c r="E67" s="71"/>
      <c r="F67" s="71"/>
      <c r="G67" s="71"/>
    </row>
    <row r="68" spans="1:8" ht="26.4">
      <c r="A68" s="63">
        <f>IF(B67="",MAX($A$8:A67)+1,"")</f>
        <v>21</v>
      </c>
      <c r="B68" s="99" t="s">
        <v>288</v>
      </c>
      <c r="C68" s="152"/>
      <c r="D68" s="98"/>
      <c r="E68" s="71"/>
      <c r="F68" s="71"/>
      <c r="G68" s="71"/>
    </row>
    <row r="69" spans="1:8">
      <c r="A69" s="63" t="str">
        <f>IF(B68="",MAX($A$8:A68)+1,"")</f>
        <v/>
      </c>
      <c r="B69" s="99" t="s">
        <v>49</v>
      </c>
      <c r="C69" s="152" t="s">
        <v>7</v>
      </c>
      <c r="D69" s="98">
        <v>52</v>
      </c>
      <c r="E69" s="72"/>
      <c r="F69" s="71"/>
      <c r="G69" s="71">
        <f>D69*E69</f>
        <v>0</v>
      </c>
    </row>
    <row r="70" spans="1:8">
      <c r="A70" s="63" t="str">
        <f>IF(B69="",MAX($A$8:A69)+1,"")</f>
        <v/>
      </c>
      <c r="B70" s="100"/>
      <c r="C70" s="152"/>
      <c r="D70" s="98"/>
      <c r="E70" s="71"/>
      <c r="F70" s="71"/>
      <c r="G70" s="71"/>
    </row>
    <row r="71" spans="1:8" ht="52.8">
      <c r="A71" s="63">
        <f>IF(B70="",MAX($A$8:A70)+1,"")</f>
        <v>22</v>
      </c>
      <c r="B71" s="99" t="s">
        <v>195</v>
      </c>
      <c r="C71" s="152"/>
      <c r="D71" s="98"/>
      <c r="E71" s="71"/>
      <c r="F71" s="71"/>
      <c r="G71" s="71"/>
    </row>
    <row r="72" spans="1:8">
      <c r="A72" s="63" t="str">
        <f>IF(B71="",MAX($A$8:A71)+1,"")</f>
        <v/>
      </c>
      <c r="B72" s="99" t="s">
        <v>49</v>
      </c>
      <c r="C72" s="152" t="s">
        <v>8</v>
      </c>
      <c r="D72" s="98">
        <v>1</v>
      </c>
      <c r="E72" s="72"/>
      <c r="F72" s="71">
        <f>D72*E72</f>
        <v>0</v>
      </c>
      <c r="G72" s="71"/>
    </row>
    <row r="73" spans="1:8" s="150" customFormat="1" ht="13.8" thickBot="1">
      <c r="A73" s="166"/>
      <c r="B73" s="168"/>
      <c r="C73" s="169"/>
      <c r="D73" s="170"/>
      <c r="E73" s="171"/>
      <c r="F73" s="171"/>
      <c r="G73" s="171"/>
      <c r="H73" s="164"/>
    </row>
    <row r="74" spans="1:8" s="150" customFormat="1" ht="27.6" thickTop="1" thickBot="1">
      <c r="A74" s="172"/>
      <c r="B74" s="173" t="str">
        <f>+CONCATENATE("REKAPITULACIJA - ",B7)</f>
        <v>REKAPITULACIJA - STRELOVOD, OZEMLJITVE</v>
      </c>
      <c r="C74" s="174"/>
      <c r="D74" s="175"/>
      <c r="E74" s="176"/>
      <c r="F74" s="177">
        <f>SUM(F7:F73)</f>
        <v>0</v>
      </c>
      <c r="G74" s="177">
        <f>SUM(G7:G73)</f>
        <v>0</v>
      </c>
      <c r="H74" s="164"/>
    </row>
    <row r="75" spans="1:8" s="150" customFormat="1" ht="13.8" thickTop="1">
      <c r="A75" s="166"/>
      <c r="B75" s="100"/>
      <c r="C75" s="152"/>
      <c r="D75" s="98"/>
      <c r="E75" s="101"/>
      <c r="F75" s="101"/>
      <c r="G75" s="101"/>
      <c r="H75" s="164"/>
    </row>
    <row r="76" spans="1:8" s="150" customFormat="1">
      <c r="A76" s="166"/>
      <c r="B76" s="100"/>
      <c r="C76" s="152"/>
      <c r="D76" s="98"/>
      <c r="E76" s="101"/>
      <c r="F76" s="101"/>
      <c r="G76" s="101"/>
      <c r="H76" s="164"/>
    </row>
    <row r="77" spans="1:8" s="150" customFormat="1">
      <c r="A77" s="163"/>
      <c r="B77" s="149"/>
      <c r="H77" s="164"/>
    </row>
    <row r="78" spans="1:8" s="150" customFormat="1">
      <c r="A78" s="163"/>
      <c r="B78" s="149"/>
      <c r="H78" s="164"/>
    </row>
    <row r="79" spans="1:8" s="150" customFormat="1">
      <c r="A79" s="163"/>
      <c r="B79" s="149"/>
      <c r="H79" s="164"/>
    </row>
    <row r="80" spans="1:8" s="150" customFormat="1">
      <c r="A80" s="163"/>
      <c r="B80" s="149"/>
      <c r="H80" s="164"/>
    </row>
    <row r="81" spans="1:8" s="150" customFormat="1">
      <c r="A81" s="163"/>
      <c r="B81" s="149"/>
      <c r="H81" s="164"/>
    </row>
    <row r="82" spans="1:8" s="150" customFormat="1">
      <c r="A82" s="163"/>
      <c r="B82" s="149"/>
      <c r="H82" s="164"/>
    </row>
    <row r="83" spans="1:8" s="150" customFormat="1">
      <c r="A83" s="163"/>
      <c r="B83" s="149"/>
      <c r="H83" s="164"/>
    </row>
    <row r="84" spans="1:8" s="150" customFormat="1">
      <c r="A84" s="163"/>
      <c r="B84" s="149"/>
      <c r="H84" s="164"/>
    </row>
    <row r="85" spans="1:8" s="150" customFormat="1">
      <c r="A85" s="163"/>
      <c r="B85" s="149"/>
      <c r="H85" s="164"/>
    </row>
    <row r="86" spans="1:8" s="150" customFormat="1">
      <c r="A86" s="163"/>
      <c r="B86" s="149"/>
      <c r="H86" s="164"/>
    </row>
    <row r="87" spans="1:8" s="150" customFormat="1">
      <c r="A87" s="163"/>
      <c r="B87" s="149"/>
      <c r="H87" s="164"/>
    </row>
    <row r="88" spans="1:8" s="150" customFormat="1">
      <c r="A88" s="163"/>
      <c r="B88" s="149"/>
      <c r="H88" s="164"/>
    </row>
  </sheetData>
  <sheetProtection algorithmName="SHA-512" hashValue="FiDM54KIyv4J2VXejtt8bkwtT+VgxzC+VUjIqVFpMQ13vQsdXP5HD1mvf+JczYeTjQ/0hNFqW7mUqMQyiJBlXQ==" saltValue="Z4jMRUyeJPIj+41vPPY91w==" spinCount="100000" sheet="1" objects="1" scenarios="1"/>
  <pageMargins left="0.98425196850393704" right="0.59055118110236227" top="0.59055118110236227" bottom="1.3779527559055118" header="0" footer="0.51181102362204722"/>
  <pageSetup paperSize="9" scale="80" orientation="portrait" r:id="rId1"/>
  <headerFooter>
    <oddFooter xml:space="preserve">&amp;L&amp;8Energetska sanacija in adaptacija objekta CŠOD OE Soča
Rev_2&amp;C&amp;8&amp;G&amp;10
&amp;R&amp;"Arial,Krepko"&amp;18 3/1&amp;"Arial,Navadno"&amp;8
Št. projekta: 20016-00
Stran: &amp;P/&amp;N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FF8FC6CE4C1147AF06EFF9EA080167" ma:contentTypeVersion="10" ma:contentTypeDescription="Ustvari nov dokument." ma:contentTypeScope="" ma:versionID="476ab56b8ff02da198de7be1e27cbb0d">
  <xsd:schema xmlns:xsd="http://www.w3.org/2001/XMLSchema" xmlns:xs="http://www.w3.org/2001/XMLSchema" xmlns:p="http://schemas.microsoft.com/office/2006/metadata/properties" xmlns:ns2="11686ce8-fa71-4cdc-8cca-fe298f93c734" xmlns:ns3="254d239d-429d-4404-954f-020c21b10698" targetNamespace="http://schemas.microsoft.com/office/2006/metadata/properties" ma:root="true" ma:fieldsID="160057664d0423cd1e63456266480525" ns2:_="" ns3:_="">
    <xsd:import namespace="11686ce8-fa71-4cdc-8cca-fe298f93c734"/>
    <xsd:import namespace="254d239d-429d-4404-954f-020c21b106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86ce8-fa71-4cdc-8cca-fe298f93c7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d239d-429d-4404-954f-020c21b1069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919231-C7E3-4B97-AB14-EFD94DD21F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686ce8-fa71-4cdc-8cca-fe298f93c734"/>
    <ds:schemaRef ds:uri="254d239d-429d-4404-954f-020c21b106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F5405D-5200-4301-86EE-E274D58F918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6880ED6-DEDC-4144-9D6D-475508482C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10</vt:i4>
      </vt:variant>
      <vt:variant>
        <vt:lpstr>Imenovani obsegi</vt:lpstr>
      </vt:variant>
      <vt:variant>
        <vt:i4>20</vt:i4>
      </vt:variant>
    </vt:vector>
  </HeadingPairs>
  <TitlesOfParts>
    <vt:vector size="30" baseType="lpstr">
      <vt:lpstr>3_REK</vt:lpstr>
      <vt:lpstr>3_1.SPL</vt:lpstr>
      <vt:lpstr>3_2_MOČ</vt:lpstr>
      <vt:lpstr>3_3_EM</vt:lpstr>
      <vt:lpstr>3_4_RAZ</vt:lpstr>
      <vt:lpstr>3_5_UOZ_</vt:lpstr>
      <vt:lpstr>3_6_SOS</vt:lpstr>
      <vt:lpstr>3_7_IP</vt:lpstr>
      <vt:lpstr>3_8_STR</vt:lpstr>
      <vt:lpstr>3.9_DEM</vt:lpstr>
      <vt:lpstr>'3.9_DEM'!Področje_tiskanja</vt:lpstr>
      <vt:lpstr>'3_1.SPL'!Področje_tiskanja</vt:lpstr>
      <vt:lpstr>'3_2_MOČ'!Področje_tiskanja</vt:lpstr>
      <vt:lpstr>'3_3_EM'!Področje_tiskanja</vt:lpstr>
      <vt:lpstr>'3_4_RAZ'!Področje_tiskanja</vt:lpstr>
      <vt:lpstr>'3_5_UOZ_'!Področje_tiskanja</vt:lpstr>
      <vt:lpstr>'3_6_SOS'!Področje_tiskanja</vt:lpstr>
      <vt:lpstr>'3_7_IP'!Področje_tiskanja</vt:lpstr>
      <vt:lpstr>'3_8_STR'!Področje_tiskanja</vt:lpstr>
      <vt:lpstr>'3_REK'!Področje_tiskanja</vt:lpstr>
      <vt:lpstr>'3.9_DEM'!Tiskanje_naslovov</vt:lpstr>
      <vt:lpstr>'3_1.SPL'!Tiskanje_naslovov</vt:lpstr>
      <vt:lpstr>'3_2_MOČ'!Tiskanje_naslovov</vt:lpstr>
      <vt:lpstr>'3_3_EM'!Tiskanje_naslovov</vt:lpstr>
      <vt:lpstr>'3_4_RAZ'!Tiskanje_naslovov</vt:lpstr>
      <vt:lpstr>'3_5_UOZ_'!Tiskanje_naslovov</vt:lpstr>
      <vt:lpstr>'3_6_SOS'!Tiskanje_naslovov</vt:lpstr>
      <vt:lpstr>'3_7_IP'!Tiskanje_naslovov</vt:lpstr>
      <vt:lpstr>'3_8_STR'!Tiskanje_naslovov</vt:lpstr>
      <vt:lpstr>'3_REK'!Tiskanje_naslovov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Brane Kumer</cp:lastModifiedBy>
  <cp:lastPrinted>2020-10-27T08:27:42Z</cp:lastPrinted>
  <dcterms:created xsi:type="dcterms:W3CDTF">2014-11-12T19:50:11Z</dcterms:created>
  <dcterms:modified xsi:type="dcterms:W3CDTF">2021-07-14T06:17:25Z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0x0101005EFF8FC6CE4C1147AF06EFF9EA080167</vt:lpwstr>
  </property>
</Properties>
</file>