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pis_2021_07_14/Popisi_Excel/"/>
    </mc:Choice>
  </mc:AlternateContent>
  <xr:revisionPtr revIDLastSave="4" documentId="13_ncr:1_{05B286F1-E2E3-42C0-8522-94A24759F54B}" xr6:coauthVersionLast="47" xr6:coauthVersionMax="47" xr10:uidLastSave="{AC126FF3-0D2E-4F92-A307-F24D3D497D4A}"/>
  <bookViews>
    <workbookView xWindow="768" yWindow="768" windowWidth="20676" windowHeight="11640" tabRatio="599" activeTab="3" xr2:uid="{00000000-000D-0000-FFFF-FFFF00000000}"/>
  </bookViews>
  <sheets>
    <sheet name="rekapitulacija - str.inst." sheetId="17" r:id="rId1"/>
    <sheet name="0." sheetId="19" r:id="rId2"/>
    <sheet name="1." sheetId="21" r:id="rId3"/>
    <sheet name="2" sheetId="15" r:id="rId4"/>
  </sheets>
  <definedNames>
    <definedName name="_xlnm.Print_Area" localSheetId="1">'0.'!$A$1:$G$26</definedName>
    <definedName name="_xlnm.Print_Area" localSheetId="2">'1.'!$A$1:$G$51</definedName>
    <definedName name="_xlnm.Print_Area" localSheetId="3">'2'!$A$1:$G$45</definedName>
    <definedName name="_xlnm.Print_Area" localSheetId="0">'rekapitulacija - str.inst.'!$A$1:$F$27</definedName>
    <definedName name="_xlnm.Print_Titles" localSheetId="1">'0.'!$1:$6</definedName>
    <definedName name="_xlnm.Print_Titles" localSheetId="2">'1.'!$1:$5</definedName>
    <definedName name="_xlnm.Print_Titles" localSheetId="3">'2'!$1:$5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17" l="1"/>
  <c r="F18" i="19" l="1"/>
  <c r="F20" i="17" l="1"/>
  <c r="G47" i="21" l="1"/>
  <c r="F21" i="17" s="1"/>
  <c r="G41" i="15" l="1"/>
  <c r="F22" i="17" s="1"/>
  <c r="F41" i="21" l="1"/>
  <c r="H40" i="21" l="1"/>
  <c r="H39"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47" i="21"/>
  <c r="A44" i="21"/>
  <c r="A37" i="21"/>
  <c r="A34" i="21"/>
  <c r="A33" i="21"/>
  <c r="A32" i="21"/>
  <c r="H33" i="15" l="1"/>
  <c r="H32" i="15"/>
  <c r="H31" i="15"/>
  <c r="H30" i="15"/>
  <c r="H29" i="15"/>
  <c r="H28" i="15"/>
  <c r="H27" i="15"/>
  <c r="H26" i="15"/>
  <c r="H25" i="15"/>
  <c r="H24" i="15"/>
  <c r="H23" i="15"/>
  <c r="H22" i="15"/>
  <c r="H21" i="15"/>
  <c r="H20" i="15"/>
  <c r="H19" i="15"/>
  <c r="H18" i="15"/>
  <c r="H17" i="15"/>
  <c r="H16" i="15"/>
  <c r="H15" i="15"/>
  <c r="H14" i="15"/>
  <c r="H13" i="15"/>
  <c r="H12" i="15"/>
  <c r="H11" i="15"/>
  <c r="H10" i="15"/>
  <c r="H9" i="15"/>
  <c r="A41" i="15"/>
  <c r="A38" i="15"/>
  <c r="A36" i="15"/>
  <c r="F39" i="15"/>
  <c r="F37" i="15"/>
  <c r="F35" i="15"/>
  <c r="F33" i="15"/>
  <c r="F41" i="15" l="1"/>
  <c r="H25" i="19"/>
  <c r="H24" i="19"/>
  <c r="H23" i="19"/>
  <c r="H22" i="19"/>
  <c r="F43" i="15" l="1"/>
  <c r="E22" i="17"/>
  <c r="H23" i="17" l="1"/>
  <c r="F45" i="21" l="1"/>
  <c r="F43" i="21" l="1"/>
  <c r="F47" i="21" s="1"/>
  <c r="H21" i="19" l="1"/>
  <c r="F21" i="19"/>
  <c r="A21" i="19"/>
  <c r="H20" i="19"/>
  <c r="H19" i="19"/>
  <c r="H18" i="19"/>
  <c r="H17" i="19"/>
  <c r="H16" i="19"/>
  <c r="H15" i="19"/>
  <c r="H14" i="19"/>
  <c r="H13" i="19"/>
  <c r="H12" i="19"/>
  <c r="H11" i="19"/>
  <c r="H10" i="19"/>
  <c r="A22" i="19"/>
  <c r="A19" i="19"/>
  <c r="A17" i="19"/>
  <c r="A15" i="19"/>
  <c r="A13" i="19"/>
  <c r="F49" i="21" l="1"/>
  <c r="E21" i="17"/>
  <c r="A31" i="15"/>
  <c r="A31" i="21" l="1"/>
  <c r="A12" i="19"/>
  <c r="H8" i="19"/>
  <c r="H7" i="15"/>
  <c r="H7" i="21"/>
  <c r="F16" i="19"/>
  <c r="F14" i="19"/>
  <c r="F12" i="19"/>
  <c r="B21" i="17"/>
  <c r="B8" i="21" s="1"/>
  <c r="H10" i="17"/>
  <c r="C10" i="17" s="1"/>
  <c r="H8" i="21" l="1"/>
  <c r="A49" i="21"/>
  <c r="B20" i="17"/>
  <c r="B9" i="19" s="1"/>
  <c r="B22" i="17"/>
  <c r="A14" i="19"/>
  <c r="A16" i="19" s="1"/>
  <c r="A18" i="19" s="1"/>
  <c r="A20" i="19" s="1"/>
  <c r="C6" i="17"/>
  <c r="H9" i="19" l="1"/>
  <c r="A24" i="19"/>
  <c r="B8" i="15"/>
  <c r="B6" i="15"/>
  <c r="B6" i="21"/>
  <c r="B7" i="19"/>
  <c r="H8" i="15" l="1"/>
  <c r="A43" i="15"/>
  <c r="J20" i="17"/>
  <c r="F24" i="19"/>
  <c r="E20" i="17" s="1"/>
  <c r="E24" i="17" s="1"/>
  <c r="G23" i="17" l="1"/>
  <c r="F23" i="17"/>
  <c r="F24" i="17" s="1"/>
  <c r="E25" i="17"/>
  <c r="E26" i="17" s="1"/>
  <c r="F25" i="17" l="1"/>
  <c r="F26" i="17" s="1"/>
  <c r="A35" i="15" l="1"/>
  <c r="A37" i="15" l="1"/>
  <c r="A39" i="15" l="1"/>
  <c r="A43" i="21" l="1"/>
  <c r="A45" i="21" l="1"/>
</calcChain>
</file>

<file path=xl/sharedStrings.xml><?xml version="1.0" encoding="utf-8"?>
<sst xmlns="http://schemas.openxmlformats.org/spreadsheetml/2006/main" count="132" uniqueCount="67">
  <si>
    <t>Priprava dokumentacije za potrebe izdelave PID-a (strojne inštalacije) vključno z vsemi vrisanimi shemami, spremembami,..., seznama z opisom sprememb ter predaja projektantskemu podjetju.</t>
  </si>
  <si>
    <t>Splošni stroški iz opisa v uvodu "splošno".</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</si>
  <si>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</si>
  <si>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</si>
  <si>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</si>
  <si>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</si>
  <si>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</si>
  <si>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</si>
  <si>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</si>
  <si>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</si>
  <si>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</si>
  <si>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</si>
  <si>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</si>
  <si>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</si>
  <si>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E</t>
  </si>
  <si>
    <t>KOL</t>
  </si>
  <si>
    <t>CENA</t>
  </si>
  <si>
    <t/>
  </si>
  <si>
    <t>kpl</t>
  </si>
  <si>
    <t>m</t>
  </si>
  <si>
    <t>POSTAVKA</t>
  </si>
  <si>
    <t>kg</t>
  </si>
  <si>
    <t>-</t>
  </si>
  <si>
    <t>Vse naprave in elementi v popisu materiala in del so navedeni samo primeroma</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</si>
  <si>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</si>
  <si>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</si>
  <si>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</si>
  <si>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</si>
  <si>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</si>
  <si>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</si>
  <si>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</si>
  <si>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št.črk</t>
  </si>
  <si>
    <t>komentar</t>
  </si>
  <si>
    <t>22% DDV (€):</t>
  </si>
  <si>
    <t>SKUPAJ Z 22% DDV (€):</t>
  </si>
  <si>
    <t>- fi 200</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</si>
  <si>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</si>
  <si>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</si>
  <si>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</si>
  <si>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</si>
  <si>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Komplet naprava z vsem internim ožičenjem in elektro meritvami znotraj naprave (napajanje do naprave izvede elektro izvajalec).</t>
  </si>
  <si>
    <t>Vzpostavitev delovanja kotla in sistema dobave sekancev.</t>
  </si>
  <si>
    <t>Splošni stroški iz opisa v uvodu "splošno"</t>
  </si>
  <si>
    <t>ca</t>
  </si>
  <si>
    <t>Zidarska dela in gradbena pomoč instalaterjem:
- kronsko vrtanje lukenj do Ø150,
- izdelava zidnih rež,
- pozidave in zametavanje prebojev oz.
  rež, …
komplet z vsem potrebnim materialom za vgradnjo</t>
  </si>
  <si>
    <t>UPRAVIČENI STROŠKI (€)</t>
  </si>
  <si>
    <t>NEUPRAVIČENI STROŠKI (€)</t>
  </si>
  <si>
    <t>2</t>
  </si>
  <si>
    <t>2.R</t>
  </si>
  <si>
    <t>Barvanje nosilnega in pritrdilnega materiala. RAL 7001 siva barva.</t>
  </si>
  <si>
    <t>NEPREDVIDENA DELA (7%)</t>
  </si>
  <si>
    <t>UPRAVIČENI STROŠKI</t>
  </si>
  <si>
    <t>NEUPRAVIČENI STROŠKI</t>
  </si>
  <si>
    <r>
      <rPr>
        <b/>
        <i/>
        <sz val="9"/>
        <rFont val="Courier New"/>
        <family val="3"/>
        <charset val="238"/>
      </rPr>
      <t>OPOMBA:</t>
    </r>
    <r>
      <rPr>
        <i/>
        <sz val="9"/>
        <rFont val="Courier New"/>
        <family val="3"/>
        <charset val="238"/>
      </rPr>
      <t xml:space="preserve">
V postavko je vključena tudi izdelava odprtin/prebojev v zidovih za vodenje kanalskih razvodov in zemeljska dela vezana na razvod cevi v terenu, L=18 m</t>
    </r>
  </si>
  <si>
    <t>Prezračevalni kanali/cevi iz PP, z zamreženo dovodno/odvodno odprtino v prostoru in zaključno kapo na dovodu in odvodu zunaj, kompletno z montažnim materialom</t>
  </si>
  <si>
    <t>Profilno železo za montažo transportne naprave z vsem montažnim materialom, v pocinkani izvedbi, vključno z izdelavo delavniške dokumentacije v sklopu priprave dela, komplet</t>
  </si>
  <si>
    <r>
      <rPr>
        <b/>
        <sz val="9"/>
        <rFont val="Courier New"/>
        <family val="3"/>
        <charset val="238"/>
      </rPr>
      <t>Pogonska enota za dozirni polž</t>
    </r>
    <r>
      <rPr>
        <sz val="9"/>
        <rFont val="Courier New"/>
        <family val="3"/>
        <charset val="238"/>
      </rPr>
      <t xml:space="preserve"> in mešalni disk, sestoječ iz motornega pogona s čelnim ozobjem 0,75 kW, verižniki in pogonsko verigo.
Primerno za dozirne naprave z dolžino polža do 6m in naklonom kanala do 20°.
Primerno za tipe kotlov TDS 240 in TDS 300 (samo delovanje na sekance).</t>
    </r>
  </si>
  <si>
    <r>
      <rPr>
        <b/>
        <sz val="9"/>
        <rFont val="Courier New"/>
        <family val="3"/>
        <charset val="238"/>
      </rPr>
      <t>Transportni kanal</t>
    </r>
    <r>
      <rPr>
        <sz val="9"/>
        <rFont val="Courier New"/>
        <family val="3"/>
        <charset val="238"/>
      </rPr>
      <t xml:space="preserve"> (L=3,6 m) za namestitev na plezajoči polž s predajo navzdol.
Transportni kanal v vijačeni izvedbi s snemljivim pokrovom, vključno z loputo s končnim stikalom kot zaščita pred prenapolnitvijo in stalno mazanim, dvojno zatesnjenim KWB gonilom za težje obremenitve RI130 brez potrebe po vzdrževanju. 
Transportni polž je zaradi preprečevanja zastojev opremljen s progresivno naraščajočo spiralo polža, območje zajemanja je iz plemenitega jekla.
Transportni polž in kanal sta primerna za sekance granulacije do maks. P31S po ISO 17225-4 in za pelete po ISO 17225-2.
Primerno za tipa kotlov TDS 240 in TDS 300 (samo za obratovanje na sekance) za prigradnjo na KWB plezajoči polž s predajo navzdol. Kanalöffnung: 2.5 m</t>
    </r>
  </si>
  <si>
    <r>
      <rPr>
        <b/>
        <sz val="9"/>
        <rFont val="Courier New"/>
        <family val="3"/>
        <charset val="238"/>
      </rPr>
      <t>Mešalni disk</t>
    </r>
    <r>
      <rPr>
        <sz val="9"/>
        <rFont val="Courier New"/>
        <family val="3"/>
        <charset val="238"/>
      </rPr>
      <t xml:space="preserve"> primeren za dozirno napravo za iznos materiala iz prostora neposredno ob kotlovnici, okroge ali pravokotne oblike. 
Sestoji iz pločevinaste plošče z 2 rokama iz ploščatega jekla z zamenljivima paketoma listnatih vzmeti. Izvedba rok iz ploščatega jekla zagotavlja enakomeren prenos moči preko celotnega premera. 
Pogon mešalnega diska se vrši preko transportnega polža s pomočjo zunaj ležečega motornega pogona s čelnim ozobljenjem.
Primerno za tipe kotlov TDS 240 in TDS 300 (samo delovanje na sekance).</t>
    </r>
  </si>
  <si>
    <r>
      <rPr>
        <b/>
        <sz val="9"/>
        <rFont val="Courier New"/>
        <family val="3"/>
        <charset val="238"/>
      </rPr>
      <t>Plezajoči polž s predajo navzdol</t>
    </r>
    <r>
      <rPr>
        <sz val="9"/>
        <rFont val="Courier New"/>
        <family val="3"/>
        <charset val="238"/>
      </rPr>
      <t xml:space="preserve">
Primeren za plezajoče polže z dolžino do 8m pri nagibu kanala 20° oz. do dolžine polža 5m pri nagibu kanala 40°.
Vklj. plezajoči kanal, polž (vklj. polž do dolžine 2,5m, v nasprotnem primeru potreben dodaten podaljšek), uležajenje in pogonska enota z motorjem 0,75 kW.
Plezajoči polž primeren za sekance granulacije do maks. P31S (po ISO 17225-4) ter pelete po ISO 17225-2.
Primeren za tipe kotlov TDS 240/300 z delovanjem na sekance.</t>
    </r>
  </si>
  <si>
    <r>
      <rPr>
        <b/>
        <sz val="9"/>
        <rFont val="Courier New"/>
        <family val="3"/>
        <charset val="238"/>
      </rPr>
      <t>Podaljšek kanala</t>
    </r>
    <r>
      <rPr>
        <sz val="9"/>
        <rFont val="Courier New"/>
        <family val="3"/>
        <charset val="238"/>
      </rPr>
      <t xml:space="preserve"> (3,5m) plezajočega polža s predajo navzdol za dolžine daljše od 2,5m. Primerno za tipe kotlov TDS 240/300 z obratovanjem na sekance.</t>
    </r>
  </si>
  <si>
    <r>
      <rPr>
        <b/>
        <sz val="9"/>
        <rFont val="Courier New"/>
        <family val="3"/>
        <charset val="238"/>
      </rPr>
      <t>Regulacija napolnitve</t>
    </r>
    <r>
      <rPr>
        <sz val="9"/>
        <rFont val="Courier New"/>
        <family val="3"/>
        <charset val="238"/>
      </rPr>
      <t xml:space="preserve"> s svetlobnim senzorjem za plezajoč polž, skupaj z KWB modulom dozirne naprave omogoča optimalno delovanje dozirne naprave in plezajočega kanala KWB. Obvezno uporabiti pri KWB plezajočem polžu v kombinaciji z tujo dozirno napravo.</t>
    </r>
  </si>
  <si>
    <r>
      <rPr>
        <b/>
        <sz val="9"/>
        <rFont val="Courier New"/>
        <family val="3"/>
        <charset val="238"/>
      </rPr>
      <t>KWB modul dozirne naprave</t>
    </r>
    <r>
      <rPr>
        <sz val="9"/>
        <rFont val="Courier New"/>
        <family val="3"/>
        <charset val="238"/>
      </rPr>
      <t xml:space="preserve"> za krmiljenje drugega pogona</t>
    </r>
  </si>
  <si>
    <r>
      <rPr>
        <b/>
        <sz val="9"/>
        <rFont val="Courier New"/>
        <family val="3"/>
        <charset val="238"/>
      </rPr>
      <t>Obloga za zaščito</t>
    </r>
    <r>
      <rPr>
        <sz val="9"/>
        <rFont val="Courier New"/>
        <family val="3"/>
        <charset val="238"/>
      </rPr>
      <t xml:space="preserve"> (L=2m) pred obrabo za dvžni polž, priporočena je pri napravah &gt; 100 kW in/ali abrazivnih sekancih. Ojačitev je treba predvideti na 1/3 dolžine.</t>
    </r>
  </si>
  <si>
    <t>4/2.3</t>
  </si>
  <si>
    <t>STROJNE INŠTALACIJE IN STROJNA OPREMA - ZALOGOVNIK</t>
  </si>
  <si>
    <t>oktober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</si>
</sst>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0.0;[Red]#,##0.0"/>
    <numFmt numFmtId="165" formatCode="#,##0.00;[Red]#,##0.00"/>
    <numFmt numFmtId="166" formatCode="0;[Red]0"/>
    <numFmt numFmtId="167" formatCode="#,##0\ [$€-1];[Red]\-#,##0\ [$€-1]"/>
    <numFmt numFmtId="168" formatCode="#,##0.00\ &quot;€&quot;"/>
    <numFmt numFmtId="169" formatCode="_-* #,##0.00\ &quot;SIT&quot;_-;\-* #,##0.00\ &quot;SIT&quot;_-;_-* &quot;-&quot;??\ &quot;SIT&quot;_-;_-@_-"/>
    <numFmt numFmtId="170" formatCode="_-* #,##0.00\ _S_I_T_-;\-* #,##0.00\ _S_I_T_-;_-* &quot;-&quot;??\ _S_I_T_-;_-@_-"/>
    <numFmt numFmtId="171" formatCode="_-* #,##0.00\ [$€-1]_-;\-* #,##0.00\ [$€-1]_-;_-* &quot;-&quot;??\ [$€-1]_-;_-@_-"/>
  </numFmts>
  <fonts count="24"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color indexed="8"/>
      <name val="Courier New"/>
      <family val="3"/>
      <charset val="238"/>
    </font>
    <font>
      <sz val="9"/>
      <color indexed="8"/>
      <name val="Courier New CE"/>
      <family val="3"/>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sz val="10"/>
      <color theme="1"/>
      <name val="Arial"/>
      <family val="2"/>
      <charset val="238"/>
    </font>
    <font>
      <b/>
      <sz val="10"/>
      <name val="Courier New"/>
      <family val="3"/>
      <charset val="238"/>
    </font>
    <font>
      <sz val="10"/>
      <name val="Courier New"/>
      <family val="3"/>
      <charset val="238"/>
    </font>
  </fonts>
  <fills count="6">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2">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6" fillId="0" borderId="0" applyFill="0" applyBorder="0"/>
    <xf numFmtId="9" fontId="2" fillId="0" borderId="0" applyFont="0" applyFill="0" applyBorder="0" applyAlignment="0" applyProtection="0"/>
    <xf numFmtId="0" fontId="17" fillId="0" borderId="0"/>
    <xf numFmtId="169"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18"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6" fillId="0" borderId="0"/>
    <xf numFmtId="0" fontId="16" fillId="0" borderId="0"/>
    <xf numFmtId="0" fontId="16" fillId="0" borderId="0"/>
    <xf numFmtId="0" fontId="1" fillId="0" borderId="0"/>
    <xf numFmtId="4" fontId="21" fillId="4" borderId="0">
      <alignment horizontal="right" wrapText="1"/>
      <protection locked="0"/>
    </xf>
  </cellStyleXfs>
  <cellXfs count="164">
    <xf numFmtId="0" fontId="0" fillId="0" borderId="0" xfId="0"/>
    <xf numFmtId="166"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4" fontId="5" fillId="0" borderId="0" xfId="0" applyNumberFormat="1" applyFont="1" applyFill="1" applyAlignment="1" applyProtection="1">
      <alignment horizontal="right" shrinkToFit="1"/>
    </xf>
    <xf numFmtId="165"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6"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4" fontId="5" fillId="0" borderId="0" xfId="3" applyNumberFormat="1" applyFont="1" applyFill="1" applyAlignment="1" applyProtection="1">
      <alignment horizontal="right" shrinkToFit="1"/>
    </xf>
    <xf numFmtId="165"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Alignment="1" applyProtection="1">
      <alignment horizontal="right" vertical="top" shrinkToFit="1"/>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6" fontId="5" fillId="0" borderId="0" xfId="0" applyNumberFormat="1" applyFont="1" applyFill="1" applyAlignment="1" applyProtection="1">
      <alignment horizontal="left" vertical="top"/>
    </xf>
    <xf numFmtId="0" fontId="5" fillId="0" borderId="0" xfId="0" applyNumberFormat="1" applyFont="1" applyFill="1" applyAlignment="1" applyProtection="1">
      <alignment vertical="top" wrapText="1"/>
    </xf>
    <xf numFmtId="166" fontId="5" fillId="0" borderId="0" xfId="0" quotePrefix="1" applyNumberFormat="1" applyFont="1" applyFill="1" applyBorder="1" applyAlignment="1" applyProtection="1">
      <alignment horizontal="right" vertical="top" shrinkToFit="1"/>
    </xf>
    <xf numFmtId="165" fontId="7" fillId="0" borderId="0" xfId="0" applyNumberFormat="1" applyFont="1" applyFill="1" applyBorder="1" applyAlignment="1" applyProtection="1">
      <alignment horizontal="right" shrinkToFit="1"/>
    </xf>
    <xf numFmtId="0" fontId="7" fillId="0" borderId="0" xfId="0" applyNumberFormat="1" applyFont="1" applyFill="1" applyAlignment="1" applyProtection="1">
      <alignment vertical="top"/>
    </xf>
    <xf numFmtId="166"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4" fontId="5" fillId="0" borderId="0" xfId="0" applyNumberFormat="1" applyFont="1" applyFill="1" applyAlignment="1" applyProtection="1">
      <alignment horizontal="right" vertical="center" shrinkToFit="1"/>
    </xf>
    <xf numFmtId="165"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4"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4"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4"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4"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4" fontId="5" fillId="0" borderId="15" xfId="0" applyNumberFormat="1" applyFont="1" applyFill="1" applyBorder="1" applyAlignment="1" applyProtection="1">
      <alignment horizontal="right" vertical="center" shrinkToFit="1"/>
    </xf>
    <xf numFmtId="0" fontId="5" fillId="0" borderId="0" xfId="0" applyNumberFormat="1" applyFont="1" applyFill="1" applyBorder="1" applyAlignment="1" applyProtection="1">
      <alignment vertical="top" wrapText="1"/>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5" fontId="12" fillId="0" borderId="0" xfId="0" applyNumberFormat="1" applyFont="1" applyFill="1" applyBorder="1" applyAlignment="1" applyProtection="1">
      <alignment shrinkToFit="1"/>
    </xf>
    <xf numFmtId="166"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4" fontId="12" fillId="0" borderId="11" xfId="0" applyNumberFormat="1" applyFont="1" applyFill="1" applyBorder="1" applyAlignment="1" applyProtection="1">
      <alignment horizontal="right" shrinkToFit="1"/>
    </xf>
    <xf numFmtId="167" fontId="5" fillId="0" borderId="0" xfId="0" applyNumberFormat="1" applyFont="1" applyFill="1" applyAlignment="1" applyProtection="1">
      <alignment vertical="center"/>
    </xf>
    <xf numFmtId="165"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0" fontId="9" fillId="0" borderId="16" xfId="0" applyNumberFormat="1" applyFont="1" applyFill="1" applyBorder="1" applyAlignment="1" applyProtection="1">
      <alignment horizontal="center" vertical="center"/>
    </xf>
    <xf numFmtId="166"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4"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0" fontId="14" fillId="0" borderId="0" xfId="0" applyNumberFormat="1" applyFont="1" applyFill="1" applyAlignment="1" applyProtection="1">
      <alignment vertical="top" wrapText="1"/>
    </xf>
    <xf numFmtId="0" fontId="14" fillId="0" borderId="0" xfId="0" quotePrefix="1" applyNumberFormat="1" applyFont="1" applyFill="1" applyAlignment="1" applyProtection="1">
      <alignment vertical="top" wrapText="1"/>
    </xf>
    <xf numFmtId="0" fontId="13" fillId="0" borderId="0" xfId="0" applyNumberFormat="1" applyFont="1" applyFill="1" applyBorder="1" applyAlignment="1" applyProtection="1">
      <alignment horizontal="right" wrapText="1"/>
    </xf>
    <xf numFmtId="164" fontId="15" fillId="0" borderId="0" xfId="0" applyNumberFormat="1" applyFont="1" applyFill="1" applyAlignment="1" applyProtection="1">
      <alignment horizontal="right" shrinkToFit="1"/>
    </xf>
    <xf numFmtId="0" fontId="15" fillId="0" borderId="0" xfId="0" quotePrefix="1" applyNumberFormat="1" applyFont="1" applyFill="1" applyAlignment="1" applyProtection="1">
      <alignment vertical="top" wrapText="1"/>
    </xf>
    <xf numFmtId="165"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4" fontId="5" fillId="2" borderId="0" xfId="5">
      <alignment horizontal="right"/>
      <protection locked="0"/>
    </xf>
    <xf numFmtId="0" fontId="5" fillId="3" borderId="0" xfId="6">
      <protection locked="0"/>
    </xf>
    <xf numFmtId="166"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4" fontId="5" fillId="0" borderId="0" xfId="0" applyNumberFormat="1" applyFont="1" applyFill="1" applyAlignment="1" applyProtection="1">
      <alignment horizontal="right" shrinkToFit="1"/>
    </xf>
    <xf numFmtId="165"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6"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4" fontId="5" fillId="0" borderId="0" xfId="3" applyNumberFormat="1" applyFont="1" applyFill="1" applyAlignment="1" applyProtection="1">
      <alignment horizontal="right" shrinkToFit="1"/>
    </xf>
    <xf numFmtId="165"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Alignment="1" applyProtection="1">
      <alignment horizontal="right" vertical="top" shrinkToFit="1"/>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6" fontId="5" fillId="0" borderId="0" xfId="0" applyNumberFormat="1" applyFont="1" applyFill="1" applyAlignment="1" applyProtection="1">
      <alignment horizontal="left" vertical="top"/>
    </xf>
    <xf numFmtId="165"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0" applyNumberFormat="1" applyFont="1" applyFill="1" applyBorder="1" applyAlignment="1" applyProtection="1">
      <alignment vertical="top" wrapText="1"/>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5" fontId="12" fillId="0" borderId="0" xfId="0" applyNumberFormat="1" applyFont="1" applyFill="1" applyBorder="1" applyAlignment="1" applyProtection="1">
      <alignment shrinkToFit="1"/>
    </xf>
    <xf numFmtId="166"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4" fontId="12" fillId="0" borderId="11" xfId="0" applyNumberFormat="1" applyFont="1" applyFill="1" applyBorder="1" applyAlignment="1" applyProtection="1">
      <alignment horizontal="right" shrinkToFit="1"/>
    </xf>
    <xf numFmtId="0" fontId="9" fillId="0" borderId="16" xfId="0" applyNumberFormat="1" applyFont="1" applyFill="1" applyBorder="1" applyAlignment="1" applyProtection="1">
      <alignment horizontal="center" vertical="center"/>
    </xf>
    <xf numFmtId="0" fontId="14" fillId="0" borderId="0" xfId="0" quotePrefix="1" applyNumberFormat="1" applyFont="1" applyFill="1" applyAlignment="1" applyProtection="1">
      <alignment vertical="top" wrapText="1"/>
    </xf>
    <xf numFmtId="0" fontId="5" fillId="0" borderId="0" xfId="0" applyNumberFormat="1" applyFont="1" applyFill="1" applyBorder="1" applyAlignment="1" applyProtection="1">
      <alignment horizontal="right" shrinkToFit="1"/>
    </xf>
    <xf numFmtId="168" fontId="5" fillId="0" borderId="0" xfId="0" applyNumberFormat="1" applyFont="1" applyFill="1" applyAlignment="1" applyProtection="1">
      <alignment horizontal="right" shrinkToFit="1"/>
    </xf>
    <xf numFmtId="168" fontId="5" fillId="0" borderId="0" xfId="0" applyNumberFormat="1" applyFont="1" applyFill="1" applyBorder="1" applyAlignment="1" applyProtection="1">
      <alignment horizontal="right" shrinkToFit="1"/>
    </xf>
    <xf numFmtId="168"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4" fontId="5" fillId="0" borderId="0" xfId="5" applyFill="1">
      <alignment horizontal="right"/>
      <protection locked="0"/>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4" fontId="5" fillId="2" borderId="0" xfId="5">
      <alignment horizontal="right"/>
      <protection locked="0"/>
    </xf>
    <xf numFmtId="0" fontId="5" fillId="3" borderId="0" xfId="6">
      <protection locked="0"/>
    </xf>
    <xf numFmtId="0" fontId="10" fillId="0" borderId="0" xfId="0" quotePrefix="1" applyNumberFormat="1" applyFont="1" applyFill="1" applyBorder="1" applyAlignment="1" applyProtection="1">
      <alignment vertical="top" wrapText="1"/>
    </xf>
    <xf numFmtId="4" fontId="19" fillId="0" borderId="5" xfId="0" applyNumberFormat="1" applyFont="1" applyBorder="1" applyAlignment="1">
      <alignment horizontal="right" vertical="center" wrapText="1"/>
    </xf>
    <xf numFmtId="166" fontId="20" fillId="0" borderId="16" xfId="0" applyNumberFormat="1" applyFont="1" applyFill="1" applyBorder="1" applyAlignment="1" applyProtection="1">
      <alignment horizontal="right" vertical="top" shrinkToFit="1"/>
    </xf>
    <xf numFmtId="0" fontId="20" fillId="0" borderId="16" xfId="0" applyNumberFormat="1" applyFont="1" applyFill="1" applyBorder="1" applyAlignment="1" applyProtection="1">
      <alignment vertical="top" wrapText="1"/>
    </xf>
    <xf numFmtId="0" fontId="20" fillId="0" borderId="16" xfId="0" applyNumberFormat="1" applyFont="1" applyFill="1" applyBorder="1" applyAlignment="1" applyProtection="1">
      <alignment horizontal="right"/>
    </xf>
    <xf numFmtId="164" fontId="20" fillId="0" borderId="16" xfId="0" applyNumberFormat="1" applyFont="1" applyFill="1" applyBorder="1" applyAlignment="1" applyProtection="1">
      <alignment horizontal="right" shrinkToFit="1"/>
    </xf>
    <xf numFmtId="165" fontId="20" fillId="0" borderId="16" xfId="0" applyNumberFormat="1" applyFont="1" applyFill="1" applyBorder="1" applyAlignment="1" applyProtection="1">
      <alignment horizontal="right" shrinkToFit="1"/>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5" fontId="5" fillId="0" borderId="18" xfId="0" applyNumberFormat="1" applyFont="1" applyFill="1" applyBorder="1" applyAlignment="1" applyProtection="1">
      <alignment horizontal="right" vertical="center" shrinkToFit="1"/>
    </xf>
    <xf numFmtId="166" fontId="22" fillId="0" borderId="0" xfId="0" applyNumberFormat="1" applyFont="1" applyFill="1" applyAlignment="1" applyProtection="1">
      <alignment horizontal="left" vertical="top"/>
    </xf>
    <xf numFmtId="0" fontId="23" fillId="0" borderId="0" xfId="0" applyNumberFormat="1" applyFont="1" applyFill="1" applyAlignment="1" applyProtection="1">
      <alignment vertical="top" wrapText="1"/>
    </xf>
    <xf numFmtId="0" fontId="23" fillId="0" borderId="0" xfId="0" applyNumberFormat="1" applyFont="1" applyFill="1" applyAlignment="1" applyProtection="1">
      <alignment horizontal="right"/>
    </xf>
    <xf numFmtId="164" fontId="23" fillId="0" borderId="0" xfId="0" applyNumberFormat="1" applyFont="1" applyFill="1" applyAlignment="1" applyProtection="1">
      <alignment horizontal="right" shrinkToFit="1"/>
    </xf>
    <xf numFmtId="165" fontId="23" fillId="0" borderId="0" xfId="0" applyNumberFormat="1" applyFont="1" applyFill="1" applyAlignment="1" applyProtection="1">
      <alignment horizontal="right" shrinkToFit="1"/>
    </xf>
    <xf numFmtId="165" fontId="22" fillId="0" borderId="0" xfId="0" applyNumberFormat="1" applyFont="1" applyFill="1" applyAlignment="1" applyProtection="1">
      <alignment horizontal="right" shrinkToFit="1"/>
    </xf>
    <xf numFmtId="166" fontId="23" fillId="0" borderId="0" xfId="0" applyNumberFormat="1" applyFont="1" applyFill="1" applyAlignment="1" applyProtection="1">
      <alignment horizontal="left" vertical="top"/>
    </xf>
    <xf numFmtId="0" fontId="23" fillId="0" borderId="0" xfId="0" applyNumberFormat="1" applyFont="1" applyFill="1" applyAlignment="1" applyProtection="1"/>
    <xf numFmtId="165" fontId="22" fillId="0" borderId="0" xfId="0" applyNumberFormat="1" applyFont="1" applyFill="1" applyAlignment="1" applyProtection="1"/>
    <xf numFmtId="165" fontId="7" fillId="0" borderId="0" xfId="0" applyNumberFormat="1" applyFont="1" applyFill="1" applyAlignment="1" applyProtection="1">
      <alignment horizontal="center" shrinkToFit="1"/>
    </xf>
    <xf numFmtId="165" fontId="7" fillId="0" borderId="0" xfId="0" applyNumberFormat="1" applyFont="1" applyFill="1" applyBorder="1" applyAlignment="1" applyProtection="1">
      <alignment horizontal="center" shrinkToFit="1"/>
    </xf>
    <xf numFmtId="165" fontId="5" fillId="0" borderId="0" xfId="0" applyNumberFormat="1" applyFont="1" applyFill="1" applyBorder="1" applyAlignment="1" applyProtection="1">
      <alignment horizontal="center" vertical="center" shrinkToFit="1"/>
    </xf>
    <xf numFmtId="165" fontId="5" fillId="5"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8"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0" fontId="5" fillId="0" borderId="0" xfId="6" applyFill="1">
      <protection locked="0"/>
    </xf>
    <xf numFmtId="171" fontId="5" fillId="5" borderId="0" xfId="0" applyNumberFormat="1" applyFont="1" applyFill="1" applyAlignment="1">
      <alignment horizontal="right" shrinkToFit="1"/>
    </xf>
    <xf numFmtId="171" fontId="22" fillId="0" borderId="0" xfId="0" applyNumberFormat="1" applyFont="1" applyFill="1" applyAlignment="1" applyProtection="1">
      <alignment horizontal="right" shrinkToFit="1"/>
    </xf>
    <xf numFmtId="44" fontId="7" fillId="0" borderId="9" xfId="0" applyNumberFormat="1" applyFont="1" applyBorder="1" applyAlignment="1">
      <alignment horizontal="center" vertical="center" shrinkToFit="1"/>
    </xf>
    <xf numFmtId="171" fontId="5" fillId="0" borderId="3" xfId="0" applyNumberFormat="1" applyFont="1" applyFill="1" applyBorder="1" applyAlignment="1" applyProtection="1">
      <alignment horizontal="center" vertical="center" shrinkToFit="1"/>
    </xf>
    <xf numFmtId="49" fontId="11" fillId="0" borderId="0" xfId="0" applyNumberFormat="1" applyFont="1" applyFill="1" applyAlignment="1" applyProtection="1">
      <alignment horizontal="center" vertical="center"/>
    </xf>
  </cellXfs>
  <cellStyles count="32">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7"/>
  <sheetViews>
    <sheetView showZeros="0" view="pageBreakPreview" zoomScale="85" zoomScaleNormal="100" zoomScaleSheetLayoutView="85" workbookViewId="0">
      <selection activeCell="B10" sqref="B10"/>
    </sheetView>
  </sheetViews>
  <sheetFormatPr defaultColWidth="9" defaultRowHeight="12" x14ac:dyDescent="0.25"/>
  <cols>
    <col min="1" max="1" width="4.33203125" style="15" customWidth="1"/>
    <col min="2" max="2" width="35.109375" style="21" customWidth="1"/>
    <col min="3" max="3" width="4.6640625" style="2" customWidth="1"/>
    <col min="4" max="4" width="2.44140625" style="3" customWidth="1"/>
    <col min="5" max="6" width="22.6640625" style="4" customWidth="1"/>
    <col min="7" max="7" width="16.109375" style="14" customWidth="1"/>
    <col min="8" max="8" width="18.5546875" style="14" customWidth="1"/>
    <col min="9" max="16384" width="9" style="14"/>
  </cols>
  <sheetData>
    <row r="1" spans="1:12" s="6" customFormat="1" ht="12" customHeight="1" x14ac:dyDescent="0.25">
      <c r="I1" s="7"/>
    </row>
    <row r="2" spans="1:12" s="6" customFormat="1" ht="12" customHeight="1" x14ac:dyDescent="0.25">
      <c r="A2" s="61"/>
      <c r="B2" s="61"/>
      <c r="C2" s="61"/>
      <c r="D2" s="61"/>
      <c r="E2" s="61"/>
      <c r="I2" s="7"/>
    </row>
    <row r="3" spans="1:12" s="60" customFormat="1" ht="8.4" x14ac:dyDescent="0.2">
      <c r="A3" s="54"/>
      <c r="B3" s="55" t="s">
        <v>10</v>
      </c>
      <c r="C3" s="56"/>
      <c r="D3" s="56"/>
      <c r="E3" s="57"/>
      <c r="F3" s="51"/>
      <c r="G3" s="53"/>
    </row>
    <row r="4" spans="1:12" x14ac:dyDescent="0.25">
      <c r="A4" s="9"/>
      <c r="B4" s="10"/>
      <c r="C4" s="11"/>
      <c r="D4" s="12"/>
      <c r="E4" s="13"/>
      <c r="F4" s="13"/>
    </row>
    <row r="6" spans="1:12" s="26" customFormat="1" ht="20.100000000000001" customHeight="1" x14ac:dyDescent="0.25">
      <c r="A6" s="25" t="s">
        <v>17</v>
      </c>
      <c r="B6" s="27"/>
      <c r="C6" s="50" t="str">
        <f>CONCATENATE(H6,"  POPIS MATERIALA IN DEL S PROJ. PREDRAČUNOM")</f>
        <v>4/2.3.2  POPIS MATERIALA IN DEL S PROJ. PREDRAČUNOM</v>
      </c>
      <c r="D6" s="29"/>
      <c r="E6" s="30"/>
      <c r="F6" s="30"/>
      <c r="H6" s="66" t="str">
        <f>CONCATENATE(J6,".",K6)</f>
        <v>4/2.3.2</v>
      </c>
      <c r="J6" s="66" t="s">
        <v>64</v>
      </c>
      <c r="K6" s="66" t="s">
        <v>47</v>
      </c>
      <c r="L6" s="58"/>
    </row>
    <row r="7" spans="1:12" s="26" customFormat="1" ht="20.100000000000001" customHeight="1" x14ac:dyDescent="0.25">
      <c r="A7" s="25"/>
      <c r="B7" s="27"/>
      <c r="C7" s="28"/>
      <c r="D7" s="29"/>
      <c r="E7" s="30"/>
      <c r="F7" s="30"/>
    </row>
    <row r="8" spans="1:12" s="26" customFormat="1" ht="20.100000000000001" customHeight="1" x14ac:dyDescent="0.25">
      <c r="A8" s="25"/>
      <c r="B8" s="27"/>
      <c r="C8" s="28"/>
      <c r="D8" s="29"/>
      <c r="E8" s="30"/>
      <c r="F8" s="30"/>
    </row>
    <row r="9" spans="1:12" s="26" customFormat="1" ht="20.100000000000001" customHeight="1" x14ac:dyDescent="0.25">
      <c r="A9" s="25" t="s">
        <v>17</v>
      </c>
      <c r="B9" s="27"/>
      <c r="C9" s="28"/>
      <c r="D9" s="29"/>
      <c r="E9" s="30"/>
      <c r="F9" s="30"/>
    </row>
    <row r="10" spans="1:12" s="26" customFormat="1" ht="20.100000000000001" customHeight="1" x14ac:dyDescent="0.25">
      <c r="A10" s="25"/>
      <c r="B10" s="27"/>
      <c r="C10" s="50" t="str">
        <f>CONCATENATE(H10,"  REKAPITULACIJA")</f>
        <v>4/2.3.2.R  REKAPITULACIJA</v>
      </c>
      <c r="D10" s="29"/>
      <c r="E10" s="30"/>
      <c r="F10" s="30"/>
      <c r="H10" s="66" t="str">
        <f>CONCATENATE(J10,".",K10)</f>
        <v>4/2.3.2.R</v>
      </c>
      <c r="J10" s="66" t="s">
        <v>64</v>
      </c>
      <c r="K10" s="66" t="s">
        <v>48</v>
      </c>
    </row>
    <row r="11" spans="1:12" s="26" customFormat="1" ht="20.100000000000001" customHeight="1" x14ac:dyDescent="0.25">
      <c r="A11" s="25" t="s">
        <v>17</v>
      </c>
      <c r="B11" s="27"/>
      <c r="C11" s="28"/>
      <c r="D11" s="29"/>
      <c r="E11" s="30"/>
      <c r="F11" s="30"/>
    </row>
    <row r="12" spans="1:12" s="26" customFormat="1" ht="20.100000000000001" customHeight="1" x14ac:dyDescent="0.25">
      <c r="A12" s="25"/>
      <c r="B12" s="27"/>
      <c r="C12" s="50" t="s">
        <v>65</v>
      </c>
      <c r="D12" s="29"/>
      <c r="E12" s="30"/>
      <c r="F12" s="30"/>
    </row>
    <row r="13" spans="1:12" s="26" customFormat="1" ht="20.100000000000001" customHeight="1" x14ac:dyDescent="0.25">
      <c r="A13" s="25"/>
      <c r="B13" s="27"/>
      <c r="C13" s="163" t="s">
        <v>66</v>
      </c>
      <c r="D13" s="29"/>
      <c r="E13" s="30"/>
      <c r="F13" s="30"/>
    </row>
    <row r="14" spans="1:12" s="26" customFormat="1" ht="20.100000000000001" customHeight="1" x14ac:dyDescent="0.25">
      <c r="A14" s="25"/>
      <c r="B14" s="27"/>
      <c r="C14" s="28"/>
      <c r="D14" s="29"/>
      <c r="E14" s="30"/>
      <c r="F14" s="30"/>
    </row>
    <row r="15" spans="1:12" s="26" customFormat="1" ht="20.100000000000001" customHeight="1" x14ac:dyDescent="0.25">
      <c r="A15" s="25"/>
      <c r="B15" s="27"/>
      <c r="C15" s="28"/>
      <c r="D15" s="29"/>
      <c r="E15" s="30"/>
      <c r="F15" s="30"/>
    </row>
    <row r="16" spans="1:12" s="26" customFormat="1" ht="20.100000000000001" customHeight="1" x14ac:dyDescent="0.25">
      <c r="A16" s="25"/>
      <c r="B16" s="27"/>
      <c r="C16" s="28"/>
      <c r="D16" s="29"/>
      <c r="E16" s="30"/>
      <c r="F16" s="30"/>
    </row>
    <row r="17" spans="1:10" s="26" customFormat="1" ht="20.100000000000001" customHeight="1" x14ac:dyDescent="0.25">
      <c r="A17" s="25"/>
      <c r="B17" s="27"/>
      <c r="C17" s="28"/>
      <c r="D17" s="29"/>
      <c r="E17" s="30"/>
      <c r="F17" s="30"/>
    </row>
    <row r="18" spans="1:10" s="26" customFormat="1" ht="20.100000000000001" customHeight="1" x14ac:dyDescent="0.25">
      <c r="A18" s="25"/>
      <c r="B18" s="27"/>
      <c r="C18" s="28"/>
      <c r="D18" s="29"/>
      <c r="E18" s="30"/>
      <c r="F18" s="30"/>
    </row>
    <row r="19" spans="1:10" s="26" customFormat="1" ht="20.100000000000001" customHeight="1" thickBot="1" x14ac:dyDescent="0.35">
      <c r="A19" s="25"/>
      <c r="B19" s="27"/>
      <c r="C19" s="28"/>
      <c r="D19" s="29"/>
      <c r="E19" s="148" t="s">
        <v>51</v>
      </c>
      <c r="F19" s="149" t="s">
        <v>52</v>
      </c>
    </row>
    <row r="20" spans="1:10" s="26" customFormat="1" ht="20.100000000000001" customHeight="1" thickTop="1" x14ac:dyDescent="0.25">
      <c r="A20" s="25" t="s">
        <v>17</v>
      </c>
      <c r="B20" s="31" t="str">
        <f>CONCATENATE(H$6,".",SUM(I$6:I20),"  SPLOŠNO")</f>
        <v>4/2.3.2.0  SPLOŠNO</v>
      </c>
      <c r="C20" s="32"/>
      <c r="D20" s="33"/>
      <c r="E20" s="162" t="str">
        <f>IF('0.'!F24=0," ",'0.'!F24)</f>
        <v xml:space="preserve"> </v>
      </c>
      <c r="F20" s="152" t="str">
        <f>IF('0.'!G24=0," ",'0.'!G24)</f>
        <v xml:space="preserve"> </v>
      </c>
      <c r="H20" s="26">
        <v>0</v>
      </c>
      <c r="J20" s="72">
        <f>SUM(E21:E22)</f>
        <v>0</v>
      </c>
    </row>
    <row r="21" spans="1:10" s="26" customFormat="1" ht="20.100000000000001" customHeight="1" x14ac:dyDescent="0.25">
      <c r="A21" s="25" t="s">
        <v>17</v>
      </c>
      <c r="B21" s="34" t="str">
        <f>CONCATENATE(H$6,".",SUM(I$6:I21),"  OGREVANJE")</f>
        <v>4/2.3.2.1  OGREVANJE</v>
      </c>
      <c r="C21" s="35"/>
      <c r="D21" s="36"/>
      <c r="E21" s="153" t="str">
        <f>IF('1.'!F47=0," ",'1.'!F47)</f>
        <v xml:space="preserve"> </v>
      </c>
      <c r="F21" s="153" t="str">
        <f>IF('1.'!G47=0," ",'1.'!G47)</f>
        <v xml:space="preserve"> </v>
      </c>
      <c r="I21" s="26">
        <v>1</v>
      </c>
    </row>
    <row r="22" spans="1:10" s="26" customFormat="1" ht="20.100000000000001" customHeight="1" x14ac:dyDescent="0.25">
      <c r="A22" s="25" t="s">
        <v>17</v>
      </c>
      <c r="B22" s="34" t="str">
        <f>CONCATENATE(H$6,".",SUM(I$6:I22),"  PREZRAČEVANJE")</f>
        <v>4/2.3.2.2  PREZRAČEVANJE</v>
      </c>
      <c r="C22" s="35"/>
      <c r="D22" s="36"/>
      <c r="E22" s="153" t="str">
        <f>'2'!F41</f>
        <v xml:space="preserve"> </v>
      </c>
      <c r="F22" s="153" t="str">
        <f>'2'!G41</f>
        <v xml:space="preserve"> </v>
      </c>
      <c r="I22" s="26">
        <v>1</v>
      </c>
    </row>
    <row r="23" spans="1:10" s="26" customFormat="1" ht="20.100000000000001" customHeight="1" thickBot="1" x14ac:dyDescent="0.3">
      <c r="A23" s="25"/>
      <c r="B23" s="136" t="s">
        <v>50</v>
      </c>
      <c r="C23" s="137"/>
      <c r="D23" s="138"/>
      <c r="E23" s="154"/>
      <c r="F23" s="155">
        <f>0.07*(SUM(E20:E22))+0.07*(SUM(F20:F22))</f>
        <v>0</v>
      </c>
      <c r="G23" s="150">
        <f>0.07*(SUM(E20:E22))</f>
        <v>0</v>
      </c>
      <c r="H23" s="150">
        <f>0.07*(SUM(F20:F22))</f>
        <v>0</v>
      </c>
    </row>
    <row r="24" spans="1:10" s="26" customFormat="1" ht="20.100000000000001" customHeight="1" thickTop="1" x14ac:dyDescent="0.25">
      <c r="A24" s="25" t="s">
        <v>17</v>
      </c>
      <c r="B24" s="37" t="s">
        <v>11</v>
      </c>
      <c r="C24" s="38"/>
      <c r="D24" s="39"/>
      <c r="E24" s="161">
        <f>SUM(E20:E23)</f>
        <v>0</v>
      </c>
      <c r="F24" s="161">
        <f>SUM(F20:F23)</f>
        <v>0</v>
      </c>
    </row>
    <row r="25" spans="1:10" s="26" customFormat="1" ht="20.100000000000001" customHeight="1" thickBot="1" x14ac:dyDescent="0.3">
      <c r="A25" s="25"/>
      <c r="B25" s="40" t="s">
        <v>33</v>
      </c>
      <c r="C25" s="41"/>
      <c r="D25" s="42"/>
      <c r="E25" s="156" t="str">
        <f>IF(SUM(E24)=0," ",0.22*SUM(E24))</f>
        <v xml:space="preserve"> </v>
      </c>
      <c r="F25" s="156" t="str">
        <f>IF(SUM(F24)=0," ",0.22*SUM(F24))</f>
        <v xml:space="preserve"> </v>
      </c>
    </row>
    <row r="26" spans="1:10" s="26" customFormat="1" ht="20.100000000000001" customHeight="1" thickTop="1" thickBot="1" x14ac:dyDescent="0.3">
      <c r="A26" s="25" t="s">
        <v>17</v>
      </c>
      <c r="B26" s="43" t="s">
        <v>34</v>
      </c>
      <c r="C26" s="44"/>
      <c r="D26" s="45"/>
      <c r="E26" s="157" t="str">
        <f>IF(SUM(E24:E25)=0," ",SUM(E24:E25))</f>
        <v xml:space="preserve"> </v>
      </c>
      <c r="F26" s="157" t="str">
        <f>IF(SUM(F24:F25)=0," ",SUM(F24:F25))</f>
        <v xml:space="preserve"> </v>
      </c>
    </row>
    <row r="27" spans="1:10" ht="12.6" thickTop="1" x14ac:dyDescent="0.25">
      <c r="G27" s="81"/>
    </row>
  </sheetData>
  <sheetProtection algorithmName="SHA-512" hashValue="EthM1AH+b6/OCw88EKPA0lQRCag1w1CRZshmF3Sjsen4oc/zmdGOIqZ9rhXNglJALeW7JTpAwBOgMVlG30t9HA==" saltValue="NJsXJ6J76NdV6g5qjE7h7g=="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4/2&amp;"Arial,Poševno"&amp;8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6"/>
  <sheetViews>
    <sheetView showZeros="0" view="pageBreakPreview" zoomScale="55" zoomScaleNormal="100" zoomScaleSheetLayoutView="55" workbookViewId="0">
      <selection activeCell="I27" sqref="I27"/>
    </sheetView>
  </sheetViews>
  <sheetFormatPr defaultColWidth="9" defaultRowHeight="12" x14ac:dyDescent="0.25"/>
  <cols>
    <col min="1" max="1" width="4.33203125" style="15" customWidth="1"/>
    <col min="2" max="2" width="40.6640625" style="21" customWidth="1"/>
    <col min="3" max="3" width="4.6640625" style="2" customWidth="1"/>
    <col min="4" max="4" width="7.6640625" style="3" customWidth="1"/>
    <col min="5" max="6" width="15.6640625" style="4" customWidth="1"/>
    <col min="7" max="7" width="14.6640625" style="14" customWidth="1"/>
    <col min="8" max="11" width="9" style="77"/>
    <col min="12" max="16384" width="9" style="14"/>
  </cols>
  <sheetData>
    <row r="1" spans="1:12" s="6" customFormat="1" x14ac:dyDescent="0.25">
      <c r="G1" s="83"/>
      <c r="I1" s="77"/>
      <c r="J1" s="77"/>
      <c r="K1" s="77"/>
      <c r="L1" s="77"/>
    </row>
    <row r="2" spans="1:12" s="6" customFormat="1" x14ac:dyDescent="0.25">
      <c r="A2" s="61"/>
      <c r="B2" s="61"/>
      <c r="C2" s="61"/>
      <c r="D2" s="61"/>
      <c r="E2" s="61"/>
      <c r="G2" s="83"/>
      <c r="I2" s="77"/>
      <c r="J2" s="77"/>
      <c r="K2" s="77"/>
      <c r="L2" s="77"/>
    </row>
    <row r="3" spans="1:12" s="6" customFormat="1" ht="24" x14ac:dyDescent="0.25">
      <c r="A3" s="131"/>
      <c r="B3" s="132" t="s">
        <v>20</v>
      </c>
      <c r="C3" s="133" t="s">
        <v>14</v>
      </c>
      <c r="D3" s="134" t="s">
        <v>15</v>
      </c>
      <c r="E3" s="135" t="s">
        <v>16</v>
      </c>
      <c r="F3" s="130" t="s">
        <v>45</v>
      </c>
      <c r="G3" s="130" t="s">
        <v>46</v>
      </c>
      <c r="I3" s="77"/>
      <c r="J3" s="77"/>
      <c r="K3" s="77"/>
      <c r="L3" s="77"/>
    </row>
    <row r="4" spans="1:12" s="8" customFormat="1" ht="12.6" x14ac:dyDescent="0.3">
      <c r="A4" s="62"/>
      <c r="B4" s="63"/>
      <c r="C4" s="64"/>
      <c r="D4" s="65"/>
      <c r="E4" s="59"/>
      <c r="F4" s="59"/>
      <c r="G4" s="59"/>
      <c r="I4" s="77"/>
      <c r="J4" s="77"/>
      <c r="K4" s="77"/>
      <c r="L4" s="77"/>
    </row>
    <row r="5" spans="1:12" s="52" customFormat="1" x14ac:dyDescent="0.25">
      <c r="A5" s="54"/>
      <c r="B5" s="55" t="s">
        <v>10</v>
      </c>
      <c r="C5" s="56"/>
      <c r="D5" s="56"/>
      <c r="E5" s="57"/>
      <c r="F5" s="55"/>
      <c r="G5" s="107"/>
      <c r="H5" s="53"/>
      <c r="I5" s="77"/>
      <c r="J5" s="77"/>
      <c r="K5" s="77"/>
      <c r="L5" s="77"/>
    </row>
    <row r="6" spans="1:12" x14ac:dyDescent="0.25">
      <c r="A6" s="9"/>
      <c r="B6" s="10"/>
      <c r="C6" s="11"/>
      <c r="D6" s="12"/>
      <c r="E6" s="13"/>
      <c r="F6" s="13"/>
      <c r="G6" s="89"/>
      <c r="H6" s="14"/>
      <c r="L6" s="77"/>
    </row>
    <row r="7" spans="1:12" ht="12.6" x14ac:dyDescent="0.25">
      <c r="B7" s="24" t="str">
        <f>'rekapitulacija - str.inst.'!C6</f>
        <v>4/2.3.2  POPIS MATERIALA IN DEL S PROJ. PREDRAČUNOM</v>
      </c>
      <c r="G7" s="81"/>
      <c r="H7" s="74" t="s">
        <v>31</v>
      </c>
      <c r="I7" s="77" t="s">
        <v>32</v>
      </c>
      <c r="J7" s="77" t="s">
        <v>32</v>
      </c>
      <c r="K7" s="77" t="s">
        <v>32</v>
      </c>
      <c r="L7" s="77" t="s">
        <v>32</v>
      </c>
    </row>
    <row r="8" spans="1:12" s="5" customFormat="1" x14ac:dyDescent="0.25">
      <c r="A8" s="1"/>
      <c r="B8" s="47"/>
      <c r="C8" s="2"/>
      <c r="D8" s="3"/>
      <c r="E8" s="4"/>
      <c r="F8" s="4"/>
      <c r="G8" s="81"/>
      <c r="H8" s="73" t="str">
        <f t="shared" ref="H8:H20" si="0">IF(LEN(B8)&lt;255,"",LEN(B8)-255)</f>
        <v/>
      </c>
      <c r="I8" s="77"/>
      <c r="J8" s="77"/>
      <c r="K8" s="77"/>
      <c r="L8" s="77"/>
    </row>
    <row r="9" spans="1:12" ht="12.6" x14ac:dyDescent="0.25">
      <c r="B9" s="24" t="str">
        <f>'rekapitulacija - str.inst.'!B20</f>
        <v>4/2.3.2.0  SPLOŠNO</v>
      </c>
      <c r="G9" s="81"/>
      <c r="H9" s="73" t="str">
        <f t="shared" si="0"/>
        <v/>
      </c>
      <c r="L9" s="77"/>
    </row>
    <row r="10" spans="1:12" s="5" customFormat="1" x14ac:dyDescent="0.25">
      <c r="A10" s="1"/>
      <c r="B10" s="47"/>
      <c r="C10" s="2"/>
      <c r="D10" s="3"/>
      <c r="E10" s="4"/>
      <c r="F10" s="4"/>
      <c r="G10" s="81"/>
      <c r="H10" s="73" t="str">
        <f t="shared" si="0"/>
        <v/>
      </c>
      <c r="I10" s="77"/>
      <c r="J10" s="77"/>
      <c r="K10" s="77"/>
      <c r="L10" s="77"/>
    </row>
    <row r="11" spans="1:12" s="5" customFormat="1" x14ac:dyDescent="0.25">
      <c r="A11" s="1"/>
      <c r="B11" s="47"/>
      <c r="C11" s="2"/>
      <c r="D11" s="3"/>
      <c r="E11" s="4"/>
      <c r="F11" s="4"/>
      <c r="G11" s="81"/>
      <c r="H11" s="73" t="str">
        <f t="shared" si="0"/>
        <v/>
      </c>
      <c r="I11" s="77"/>
      <c r="J11" s="77"/>
      <c r="K11" s="77"/>
      <c r="L11" s="77"/>
    </row>
    <row r="12" spans="1:12" s="19" customFormat="1" ht="72" x14ac:dyDescent="0.25">
      <c r="A12" s="75">
        <f>IF(B11="",1+MAX($A$8:A11),"")</f>
        <v>1</v>
      </c>
      <c r="B12" s="67" t="s">
        <v>0</v>
      </c>
      <c r="C12" s="69" t="s">
        <v>18</v>
      </c>
      <c r="D12" s="70">
        <v>1</v>
      </c>
      <c r="E12" s="76"/>
      <c r="F12" s="151" t="str">
        <f>IF((D12*E12)=0," ",(D12*E12))</f>
        <v xml:space="preserve"> </v>
      </c>
      <c r="G12" s="119"/>
      <c r="H12" s="73" t="str">
        <f t="shared" si="0"/>
        <v/>
      </c>
      <c r="I12" s="77"/>
      <c r="J12" s="77"/>
      <c r="K12" s="77"/>
      <c r="L12" s="77"/>
    </row>
    <row r="13" spans="1:12" s="19" customFormat="1" x14ac:dyDescent="0.25">
      <c r="A13" s="75" t="str">
        <f>IF(B12="",1+MAX($A$8:A12),"")</f>
        <v/>
      </c>
      <c r="B13" s="68"/>
      <c r="C13" s="17"/>
      <c r="D13" s="18"/>
      <c r="E13" s="4"/>
      <c r="F13" s="16"/>
      <c r="G13" s="119"/>
      <c r="H13" s="73" t="str">
        <f t="shared" si="0"/>
        <v/>
      </c>
      <c r="I13" s="77"/>
      <c r="J13" s="77"/>
      <c r="K13" s="77"/>
      <c r="L13" s="77"/>
    </row>
    <row r="14" spans="1:12" s="19" customFormat="1" ht="84" x14ac:dyDescent="0.25">
      <c r="A14" s="75">
        <f>IF(B13="",1+MAX($A$8:A13),"")</f>
        <v>2</v>
      </c>
      <c r="B14" s="67" t="s">
        <v>29</v>
      </c>
      <c r="C14" s="69" t="s">
        <v>30</v>
      </c>
      <c r="D14" s="70">
        <v>8</v>
      </c>
      <c r="E14" s="76"/>
      <c r="F14" s="151" t="str">
        <f>IF((D14*E14)=0," ",(D14*E14))</f>
        <v xml:space="preserve"> </v>
      </c>
      <c r="G14" s="119"/>
      <c r="H14" s="73" t="str">
        <f t="shared" si="0"/>
        <v/>
      </c>
      <c r="I14" s="77"/>
      <c r="J14" s="77"/>
      <c r="K14" s="77"/>
      <c r="L14" s="77"/>
    </row>
    <row r="15" spans="1:12" s="19" customFormat="1" x14ac:dyDescent="0.25">
      <c r="A15" s="75" t="str">
        <f>IF(B14="",1+MAX($A$8:A14),"")</f>
        <v/>
      </c>
      <c r="B15" s="68"/>
      <c r="C15" s="17"/>
      <c r="D15" s="18"/>
      <c r="E15" s="4"/>
      <c r="F15" s="16"/>
      <c r="G15" s="119"/>
      <c r="H15" s="73" t="str">
        <f t="shared" si="0"/>
        <v/>
      </c>
      <c r="I15" s="77"/>
      <c r="J15" s="77"/>
      <c r="K15" s="77"/>
      <c r="L15" s="77"/>
    </row>
    <row r="16" spans="1:12" s="19" customFormat="1" ht="84" x14ac:dyDescent="0.25">
      <c r="A16" s="75">
        <f>IF(B15="",1+MAX($A$8:A15),"")</f>
        <v>3</v>
      </c>
      <c r="B16" s="67" t="s">
        <v>37</v>
      </c>
      <c r="C16" s="69" t="s">
        <v>30</v>
      </c>
      <c r="D16" s="70">
        <v>8</v>
      </c>
      <c r="E16" s="76"/>
      <c r="F16" s="151" t="str">
        <f>IF((D16*E16)=0," ",(D16*E16))</f>
        <v xml:space="preserve"> </v>
      </c>
      <c r="G16" s="119"/>
      <c r="H16" s="73" t="str">
        <f t="shared" si="0"/>
        <v/>
      </c>
      <c r="I16" s="77"/>
      <c r="J16" s="77"/>
      <c r="K16" s="77"/>
      <c r="L16" s="77"/>
    </row>
    <row r="17" spans="1:12" s="19" customFormat="1" x14ac:dyDescent="0.25">
      <c r="A17" s="75" t="str">
        <f>IF(B16="",1+MAX($A$8:A16),"")</f>
        <v/>
      </c>
      <c r="B17" s="68"/>
      <c r="C17" s="17"/>
      <c r="D17" s="18"/>
      <c r="E17" s="4"/>
      <c r="F17" s="16"/>
      <c r="G17" s="119"/>
      <c r="H17" s="73" t="str">
        <f t="shared" si="0"/>
        <v/>
      </c>
      <c r="I17" s="77"/>
      <c r="J17" s="77"/>
      <c r="K17" s="77"/>
      <c r="L17" s="77"/>
    </row>
    <row r="18" spans="1:12" s="19" customFormat="1" ht="96" x14ac:dyDescent="0.25">
      <c r="A18" s="75">
        <f>IF(B17="",1+MAX($A$8:A17),"")</f>
        <v>4</v>
      </c>
      <c r="B18" s="46" t="s">
        <v>44</v>
      </c>
      <c r="C18" s="17" t="s">
        <v>30</v>
      </c>
      <c r="D18" s="118">
        <v>16</v>
      </c>
      <c r="E18" s="127"/>
      <c r="F18" s="151" t="str">
        <f>IF((D18*E18)=0," ",(D18*E18))</f>
        <v xml:space="preserve"> </v>
      </c>
      <c r="G18" s="119"/>
      <c r="H18" s="73" t="str">
        <f t="shared" si="0"/>
        <v/>
      </c>
      <c r="I18" s="77"/>
      <c r="J18" s="77"/>
      <c r="K18" s="77"/>
      <c r="L18" s="77"/>
    </row>
    <row r="19" spans="1:12" s="19" customFormat="1" x14ac:dyDescent="0.25">
      <c r="A19" s="75" t="str">
        <f>IF(B18="",1+MAX($A$8:A18),"")</f>
        <v/>
      </c>
      <c r="B19" s="46"/>
      <c r="C19" s="17"/>
      <c r="D19" s="18"/>
      <c r="E19" s="16"/>
      <c r="F19" s="16"/>
      <c r="G19" s="119"/>
      <c r="H19" s="73" t="str">
        <f t="shared" si="0"/>
        <v/>
      </c>
      <c r="I19" s="77"/>
      <c r="J19" s="77"/>
      <c r="K19" s="77"/>
      <c r="L19" s="77"/>
    </row>
    <row r="20" spans="1:12" s="19" customFormat="1" ht="84" x14ac:dyDescent="0.25">
      <c r="A20" s="75">
        <f>IF(B19="",1+MAX($A$8:A19),"")</f>
        <v>5</v>
      </c>
      <c r="B20" s="46" t="s">
        <v>38</v>
      </c>
      <c r="C20" s="17"/>
      <c r="D20" s="18"/>
      <c r="E20" s="16"/>
      <c r="F20" s="16"/>
      <c r="G20" s="119"/>
      <c r="H20" s="73" t="str">
        <f t="shared" si="0"/>
        <v/>
      </c>
      <c r="I20" s="77"/>
      <c r="J20" s="77"/>
      <c r="K20" s="77"/>
      <c r="L20" s="77"/>
    </row>
    <row r="21" spans="1:12" s="19" customFormat="1" ht="86.4" x14ac:dyDescent="0.25">
      <c r="A21" s="75" t="str">
        <f>IF(B20="",1+MAX($A$8:A20),"")</f>
        <v/>
      </c>
      <c r="B21" s="46" t="s">
        <v>39</v>
      </c>
      <c r="C21" s="17" t="s">
        <v>18</v>
      </c>
      <c r="D21" s="18">
        <v>1</v>
      </c>
      <c r="E21" s="76"/>
      <c r="F21" s="159" t="str">
        <f>IF((D21*E21)=0," ",(D21*E21))</f>
        <v xml:space="preserve"> </v>
      </c>
      <c r="G21" s="119"/>
      <c r="H21" s="73" t="str">
        <f t="shared" ref="H21:H25" si="1">IF(LEN(B21)&lt;255,"",LEN(B21)-255)</f>
        <v/>
      </c>
      <c r="I21" s="77"/>
      <c r="J21" s="77"/>
      <c r="K21" s="77"/>
      <c r="L21" s="77"/>
    </row>
    <row r="22" spans="1:12" x14ac:dyDescent="0.25">
      <c r="A22" s="75" t="str">
        <f>IF(B20="",1+MAX($A$8:A20),"")</f>
        <v/>
      </c>
      <c r="F22" s="16"/>
      <c r="G22" s="119"/>
      <c r="H22" s="125" t="str">
        <f t="shared" si="1"/>
        <v/>
      </c>
      <c r="L22" s="77"/>
    </row>
    <row r="23" spans="1:12" x14ac:dyDescent="0.25">
      <c r="A23" s="20"/>
      <c r="G23" s="81"/>
      <c r="H23" s="125" t="str">
        <f t="shared" si="1"/>
        <v/>
      </c>
      <c r="L23" s="77"/>
    </row>
    <row r="24" spans="1:12" ht="13.8" x14ac:dyDescent="0.3">
      <c r="A24" s="139" t="str">
        <f>CONCATENATE("SKUPAJ:  ",B9)</f>
        <v>SKUPAJ:  4/2.3.2.0  SPLOŠNO</v>
      </c>
      <c r="B24" s="140"/>
      <c r="C24" s="141"/>
      <c r="D24" s="142"/>
      <c r="E24" s="143"/>
      <c r="F24" s="160" t="str">
        <f>IF(SUM(F12:F22)=0," ",SUM(F12:F22))</f>
        <v xml:space="preserve"> </v>
      </c>
      <c r="G24" s="97"/>
      <c r="H24" s="125" t="str">
        <f t="shared" si="1"/>
        <v/>
      </c>
      <c r="L24" s="77"/>
    </row>
    <row r="25" spans="1:12" x14ac:dyDescent="0.25">
      <c r="A25" s="20"/>
      <c r="G25" s="81"/>
      <c r="H25" s="125" t="str">
        <f t="shared" si="1"/>
        <v/>
      </c>
      <c r="L25" s="77"/>
    </row>
    <row r="26" spans="1:12" x14ac:dyDescent="0.25">
      <c r="G26" s="81"/>
      <c r="H26" s="14"/>
      <c r="L26" s="77"/>
    </row>
  </sheetData>
  <sheetProtection algorithmName="SHA-512" hashValue="Iukxc8TjjXSenQxtgpk+nO1Tm6oWLifDX7pezfoz+DZX2NXto+hWvg1swGcBi80oYJlVWXI6yiJLeRa45GAVLQ==" saltValue="6dvLNPCAT58aOdY1mYW8Mw=="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4/2&amp;"Arial,Poševno"&amp;8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50"/>
  <sheetViews>
    <sheetView showZeros="0" view="pageBreakPreview" topLeftCell="A37" zoomScale="55" zoomScaleNormal="100" zoomScaleSheetLayoutView="55" workbookViewId="0">
      <selection activeCell="I27" sqref="I27"/>
    </sheetView>
  </sheetViews>
  <sheetFormatPr defaultColWidth="9.6640625" defaultRowHeight="12" x14ac:dyDescent="0.25"/>
  <cols>
    <col min="1" max="1" width="4.33203125" style="91" customWidth="1"/>
    <col min="2" max="2" width="40.6640625" style="98" customWidth="1"/>
    <col min="3" max="3" width="4.6640625" style="79" customWidth="1"/>
    <col min="4" max="4" width="7.6640625" style="80" customWidth="1"/>
    <col min="5" max="6" width="15.6640625" style="81" customWidth="1"/>
    <col min="7" max="7" width="15.6640625" style="90" customWidth="1"/>
    <col min="8" max="11" width="9.6640625" style="77"/>
    <col min="12" max="16384" width="9.6640625" style="90"/>
  </cols>
  <sheetData>
    <row r="1" spans="1:12" s="83" customFormat="1" x14ac:dyDescent="0.25">
      <c r="H1" s="77"/>
      <c r="I1" s="77"/>
      <c r="J1" s="77"/>
      <c r="K1" s="77"/>
    </row>
    <row r="2" spans="1:12" s="83" customFormat="1" x14ac:dyDescent="0.25">
      <c r="A2" s="110"/>
      <c r="B2" s="110"/>
      <c r="C2" s="110"/>
      <c r="D2" s="110"/>
      <c r="E2" s="110"/>
      <c r="H2" s="77"/>
      <c r="I2" s="77"/>
      <c r="J2" s="77"/>
      <c r="K2" s="77"/>
    </row>
    <row r="3" spans="1:12" s="84" customFormat="1" ht="24" x14ac:dyDescent="0.3">
      <c r="A3" s="131"/>
      <c r="B3" s="132" t="s">
        <v>20</v>
      </c>
      <c r="C3" s="133" t="s">
        <v>14</v>
      </c>
      <c r="D3" s="134" t="s">
        <v>15</v>
      </c>
      <c r="E3" s="135" t="s">
        <v>16</v>
      </c>
      <c r="F3" s="130" t="s">
        <v>45</v>
      </c>
      <c r="G3" s="130" t="s">
        <v>46</v>
      </c>
      <c r="I3" s="77"/>
      <c r="J3" s="77"/>
      <c r="K3" s="77"/>
      <c r="L3" s="77"/>
    </row>
    <row r="4" spans="1:12" s="104" customFormat="1" x14ac:dyDescent="0.25">
      <c r="A4" s="106"/>
      <c r="B4" s="107" t="s">
        <v>10</v>
      </c>
      <c r="C4" s="108"/>
      <c r="D4" s="108"/>
      <c r="E4" s="109"/>
      <c r="F4" s="107"/>
      <c r="G4" s="107"/>
      <c r="H4" s="105"/>
      <c r="I4" s="77"/>
      <c r="J4" s="77"/>
      <c r="K4" s="77"/>
      <c r="L4" s="77"/>
    </row>
    <row r="5" spans="1:12" x14ac:dyDescent="0.25">
      <c r="A5" s="85"/>
      <c r="B5" s="86"/>
      <c r="C5" s="87"/>
      <c r="D5" s="88"/>
      <c r="E5" s="89"/>
      <c r="F5" s="89"/>
      <c r="G5" s="89"/>
      <c r="H5" s="90"/>
      <c r="L5" s="77"/>
    </row>
    <row r="6" spans="1:12" ht="12.6" x14ac:dyDescent="0.25">
      <c r="B6" s="99" t="str">
        <f>'rekapitulacija - str.inst.'!C6</f>
        <v>4/2.3.2  POPIS MATERIALA IN DEL S PROJ. PREDRAČUNOM</v>
      </c>
      <c r="G6" s="81"/>
      <c r="H6" s="74" t="s">
        <v>31</v>
      </c>
      <c r="I6" s="77" t="s">
        <v>32</v>
      </c>
      <c r="J6" s="77" t="s">
        <v>32</v>
      </c>
      <c r="K6" s="77" t="s">
        <v>32</v>
      </c>
      <c r="L6" s="77" t="s">
        <v>32</v>
      </c>
    </row>
    <row r="7" spans="1:12" s="82" customFormat="1" x14ac:dyDescent="0.25">
      <c r="A7" s="78"/>
      <c r="B7" s="101"/>
      <c r="C7" s="79"/>
      <c r="D7" s="80"/>
      <c r="E7" s="81"/>
      <c r="F7" s="81"/>
      <c r="G7" s="81"/>
      <c r="H7" s="73" t="str">
        <f t="shared" ref="H7:H40" si="0">IF(LEN(B7)&lt;255,"",LEN(B7)-255)</f>
        <v/>
      </c>
      <c r="I7" s="77"/>
      <c r="J7" s="77"/>
      <c r="K7" s="77"/>
      <c r="L7" s="77"/>
    </row>
    <row r="8" spans="1:12" ht="12.6" x14ac:dyDescent="0.25">
      <c r="B8" s="99" t="str">
        <f>'rekapitulacija - str.inst.'!B21</f>
        <v>4/2.3.2.1  OGREVANJE</v>
      </c>
      <c r="G8" s="81"/>
      <c r="H8" s="125" t="str">
        <f t="shared" si="0"/>
        <v/>
      </c>
      <c r="L8" s="77"/>
    </row>
    <row r="9" spans="1:12" s="82" customFormat="1" x14ac:dyDescent="0.25">
      <c r="A9" s="78"/>
      <c r="B9" s="101"/>
      <c r="C9" s="79"/>
      <c r="D9" s="80"/>
      <c r="E9" s="81"/>
      <c r="F9" s="81"/>
      <c r="G9" s="81"/>
      <c r="H9" s="125" t="str">
        <f t="shared" si="0"/>
        <v/>
      </c>
      <c r="I9" s="77"/>
      <c r="J9" s="77"/>
      <c r="K9" s="77"/>
      <c r="L9" s="77"/>
    </row>
    <row r="10" spans="1:12" s="82" customFormat="1" ht="12.6" x14ac:dyDescent="0.25">
      <c r="A10" s="78"/>
      <c r="B10" s="102" t="s">
        <v>9</v>
      </c>
      <c r="C10" s="79"/>
      <c r="D10" s="80"/>
      <c r="E10" s="81"/>
      <c r="F10" s="81"/>
      <c r="G10" s="81"/>
      <c r="H10" s="125" t="str">
        <f t="shared" si="0"/>
        <v/>
      </c>
      <c r="I10" s="77"/>
      <c r="J10" s="77"/>
      <c r="K10" s="77"/>
      <c r="L10" s="77"/>
    </row>
    <row r="11" spans="1:12" s="82" customFormat="1" x14ac:dyDescent="0.25">
      <c r="A11" s="78"/>
      <c r="B11" s="101"/>
      <c r="C11" s="79"/>
      <c r="D11" s="80"/>
      <c r="E11" s="81"/>
      <c r="F11" s="81"/>
      <c r="G11" s="81"/>
      <c r="H11" s="125" t="str">
        <f t="shared" si="0"/>
        <v/>
      </c>
      <c r="I11" s="77"/>
      <c r="J11" s="77"/>
      <c r="K11" s="77"/>
      <c r="L11" s="77"/>
    </row>
    <row r="12" spans="1:12" s="82" customFormat="1" ht="12.6" x14ac:dyDescent="0.25">
      <c r="A12" s="78" t="s">
        <v>22</v>
      </c>
      <c r="B12" s="103" t="s">
        <v>23</v>
      </c>
      <c r="C12" s="79"/>
      <c r="D12" s="80"/>
      <c r="E12" s="81"/>
      <c r="F12" s="81"/>
      <c r="G12" s="81"/>
      <c r="H12" s="125" t="str">
        <f t="shared" si="0"/>
        <v/>
      </c>
      <c r="I12" s="77"/>
      <c r="J12" s="77"/>
      <c r="K12" s="77"/>
      <c r="L12" s="77"/>
    </row>
    <row r="13" spans="1:12" s="82" customFormat="1" ht="12.6" x14ac:dyDescent="0.25">
      <c r="A13" s="78"/>
      <c r="B13" s="103" t="s">
        <v>24</v>
      </c>
      <c r="C13" s="79"/>
      <c r="D13" s="80"/>
      <c r="E13" s="81"/>
      <c r="F13" s="81"/>
      <c r="G13" s="81"/>
      <c r="H13" s="125" t="str">
        <f t="shared" si="0"/>
        <v/>
      </c>
      <c r="I13" s="77"/>
      <c r="J13" s="77"/>
      <c r="K13" s="77"/>
      <c r="L13" s="77"/>
    </row>
    <row r="14" spans="1:12" s="82" customFormat="1" ht="12.6" x14ac:dyDescent="0.25">
      <c r="A14" s="78"/>
      <c r="B14" s="103" t="s">
        <v>25</v>
      </c>
      <c r="C14" s="79"/>
      <c r="D14" s="80"/>
      <c r="E14" s="81"/>
      <c r="F14" s="81"/>
      <c r="G14" s="81"/>
      <c r="H14" s="125" t="str">
        <f t="shared" si="0"/>
        <v/>
      </c>
      <c r="I14" s="77"/>
      <c r="J14" s="77"/>
      <c r="K14" s="77"/>
      <c r="L14" s="77"/>
    </row>
    <row r="15" spans="1:12" s="82" customFormat="1" x14ac:dyDescent="0.25">
      <c r="A15" s="78"/>
      <c r="B15" s="101"/>
      <c r="C15" s="79"/>
      <c r="D15" s="80"/>
      <c r="E15" s="81"/>
      <c r="F15" s="81"/>
      <c r="G15" s="81"/>
      <c r="H15" s="125" t="str">
        <f t="shared" si="0"/>
        <v/>
      </c>
      <c r="I15" s="77"/>
      <c r="J15" s="77"/>
      <c r="K15" s="77"/>
      <c r="L15" s="77"/>
    </row>
    <row r="16" spans="1:12" s="82" customFormat="1" ht="12.6" x14ac:dyDescent="0.25">
      <c r="A16" s="78" t="s">
        <v>22</v>
      </c>
      <c r="B16" s="103" t="s">
        <v>26</v>
      </c>
      <c r="C16" s="79"/>
      <c r="D16" s="80"/>
      <c r="E16" s="81"/>
      <c r="F16" s="81"/>
      <c r="G16" s="81"/>
      <c r="H16" s="125" t="str">
        <f t="shared" si="0"/>
        <v/>
      </c>
      <c r="I16" s="77"/>
      <c r="J16" s="77"/>
      <c r="K16" s="77"/>
      <c r="L16" s="77"/>
    </row>
    <row r="17" spans="1:12" s="82" customFormat="1" ht="12.6" x14ac:dyDescent="0.25">
      <c r="A17" s="78"/>
      <c r="B17" s="103" t="s">
        <v>27</v>
      </c>
      <c r="C17" s="79"/>
      <c r="D17" s="80"/>
      <c r="E17" s="81"/>
      <c r="F17" s="81"/>
      <c r="G17" s="81"/>
      <c r="H17" s="125" t="str">
        <f t="shared" si="0"/>
        <v/>
      </c>
      <c r="I17" s="77"/>
      <c r="J17" s="77"/>
      <c r="K17" s="77"/>
      <c r="L17" s="77"/>
    </row>
    <row r="18" spans="1:12" s="82" customFormat="1" ht="12.6" x14ac:dyDescent="0.25">
      <c r="A18" s="78"/>
      <c r="B18" s="103" t="s">
        <v>28</v>
      </c>
      <c r="C18" s="79"/>
      <c r="D18" s="80"/>
      <c r="E18" s="81"/>
      <c r="F18" s="81"/>
      <c r="G18" s="81"/>
      <c r="H18" s="125" t="str">
        <f t="shared" si="0"/>
        <v/>
      </c>
      <c r="I18" s="77"/>
      <c r="J18" s="77"/>
      <c r="K18" s="77"/>
      <c r="L18" s="77"/>
    </row>
    <row r="19" spans="1:12" s="82" customFormat="1" x14ac:dyDescent="0.25">
      <c r="A19" s="78"/>
      <c r="B19" s="101"/>
      <c r="C19" s="79"/>
      <c r="D19" s="80"/>
      <c r="E19" s="81"/>
      <c r="F19" s="81"/>
      <c r="G19" s="81"/>
      <c r="H19" s="125" t="str">
        <f t="shared" si="0"/>
        <v/>
      </c>
      <c r="I19" s="77"/>
      <c r="J19" s="77"/>
      <c r="K19" s="77"/>
      <c r="L19" s="77"/>
    </row>
    <row r="20" spans="1:12" s="82" customFormat="1" ht="12.6" x14ac:dyDescent="0.25">
      <c r="A20" s="78" t="s">
        <v>22</v>
      </c>
      <c r="B20" s="103" t="s">
        <v>2</v>
      </c>
      <c r="C20" s="79"/>
      <c r="D20" s="80"/>
      <c r="E20" s="81"/>
      <c r="F20" s="81"/>
      <c r="G20" s="81"/>
      <c r="H20" s="125" t="str">
        <f t="shared" si="0"/>
        <v/>
      </c>
      <c r="I20" s="77"/>
      <c r="J20" s="77"/>
      <c r="K20" s="77"/>
      <c r="L20" s="77"/>
    </row>
    <row r="21" spans="1:12" s="82" customFormat="1" ht="12.6" x14ac:dyDescent="0.25">
      <c r="A21" s="78"/>
      <c r="B21" s="103" t="s">
        <v>3</v>
      </c>
      <c r="C21" s="79"/>
      <c r="D21" s="80"/>
      <c r="E21" s="81"/>
      <c r="F21" s="81"/>
      <c r="G21" s="81"/>
      <c r="H21" s="125" t="str">
        <f t="shared" si="0"/>
        <v/>
      </c>
      <c r="I21" s="77"/>
      <c r="J21" s="77"/>
      <c r="K21" s="77"/>
      <c r="L21" s="77"/>
    </row>
    <row r="22" spans="1:12" s="82" customFormat="1" ht="12.6" x14ac:dyDescent="0.25">
      <c r="A22" s="78"/>
      <c r="B22" s="103" t="s">
        <v>4</v>
      </c>
      <c r="C22" s="79"/>
      <c r="D22" s="80"/>
      <c r="E22" s="81"/>
      <c r="F22" s="81"/>
      <c r="G22" s="81"/>
      <c r="H22" s="125" t="str">
        <f t="shared" si="0"/>
        <v/>
      </c>
      <c r="I22" s="77"/>
      <c r="J22" s="77"/>
      <c r="K22" s="77"/>
      <c r="L22" s="77"/>
    </row>
    <row r="23" spans="1:12" s="82" customFormat="1" x14ac:dyDescent="0.25">
      <c r="A23" s="78"/>
      <c r="B23" s="101"/>
      <c r="C23" s="79"/>
      <c r="D23" s="80"/>
      <c r="E23" s="81"/>
      <c r="F23" s="81"/>
      <c r="G23" s="81"/>
      <c r="H23" s="125" t="str">
        <f t="shared" si="0"/>
        <v/>
      </c>
      <c r="I23" s="77"/>
      <c r="J23" s="77"/>
      <c r="K23" s="77"/>
      <c r="L23" s="77"/>
    </row>
    <row r="24" spans="1:12" s="82" customFormat="1" ht="12.6" x14ac:dyDescent="0.25">
      <c r="A24" s="78" t="s">
        <v>22</v>
      </c>
      <c r="B24" s="103" t="s">
        <v>5</v>
      </c>
      <c r="C24" s="79"/>
      <c r="D24" s="80"/>
      <c r="E24" s="81"/>
      <c r="F24" s="81"/>
      <c r="G24" s="81"/>
      <c r="H24" s="125" t="str">
        <f t="shared" si="0"/>
        <v/>
      </c>
      <c r="I24" s="77"/>
      <c r="J24" s="77"/>
      <c r="K24" s="77"/>
      <c r="L24" s="77"/>
    </row>
    <row r="25" spans="1:12" s="82" customFormat="1" ht="12.6" x14ac:dyDescent="0.25">
      <c r="A25" s="78"/>
      <c r="B25" s="103" t="s">
        <v>6</v>
      </c>
      <c r="C25" s="79"/>
      <c r="D25" s="80"/>
      <c r="E25" s="81"/>
      <c r="F25" s="81"/>
      <c r="G25" s="81"/>
      <c r="H25" s="125" t="str">
        <f t="shared" si="0"/>
        <v/>
      </c>
      <c r="I25" s="77"/>
      <c r="J25" s="77"/>
      <c r="K25" s="77"/>
      <c r="L25" s="77"/>
    </row>
    <row r="26" spans="1:12" s="82" customFormat="1" ht="12.6" x14ac:dyDescent="0.25">
      <c r="A26" s="78"/>
      <c r="B26" s="103" t="s">
        <v>7</v>
      </c>
      <c r="C26" s="79"/>
      <c r="D26" s="80"/>
      <c r="E26" s="81"/>
      <c r="F26" s="81"/>
      <c r="G26" s="81"/>
      <c r="H26" s="125" t="str">
        <f t="shared" si="0"/>
        <v/>
      </c>
      <c r="I26" s="77"/>
      <c r="J26" s="77"/>
      <c r="K26" s="77"/>
      <c r="L26" s="77"/>
    </row>
    <row r="27" spans="1:12" s="82" customFormat="1" x14ac:dyDescent="0.25">
      <c r="A27" s="78"/>
      <c r="B27" s="101"/>
      <c r="C27" s="79"/>
      <c r="D27" s="80"/>
      <c r="E27" s="81"/>
      <c r="F27" s="81"/>
      <c r="G27" s="81"/>
      <c r="H27" s="125" t="str">
        <f t="shared" si="0"/>
        <v/>
      </c>
      <c r="I27" s="77"/>
      <c r="J27" s="77"/>
      <c r="K27" s="77"/>
      <c r="L27" s="77"/>
    </row>
    <row r="28" spans="1:12" s="82" customFormat="1" ht="12.6" x14ac:dyDescent="0.25">
      <c r="A28" s="78" t="s">
        <v>22</v>
      </c>
      <c r="B28" s="103" t="s">
        <v>8</v>
      </c>
      <c r="C28" s="79"/>
      <c r="D28" s="80"/>
      <c r="E28" s="81"/>
      <c r="F28" s="81"/>
      <c r="G28" s="81"/>
      <c r="H28" s="125" t="str">
        <f t="shared" si="0"/>
        <v/>
      </c>
      <c r="I28" s="77"/>
      <c r="J28" s="77"/>
      <c r="K28" s="77"/>
      <c r="L28" s="77"/>
    </row>
    <row r="29" spans="1:12" s="82" customFormat="1" x14ac:dyDescent="0.25">
      <c r="A29" s="78"/>
      <c r="B29" s="101"/>
      <c r="C29" s="79"/>
      <c r="D29" s="80"/>
      <c r="E29" s="81"/>
      <c r="F29" s="81"/>
      <c r="G29" s="81"/>
      <c r="H29" s="125" t="str">
        <f t="shared" si="0"/>
        <v/>
      </c>
      <c r="I29" s="77"/>
      <c r="J29" s="77"/>
      <c r="K29" s="77"/>
      <c r="L29" s="77"/>
    </row>
    <row r="30" spans="1:12" s="82" customFormat="1" x14ac:dyDescent="0.25">
      <c r="A30" s="78"/>
      <c r="B30" s="101"/>
      <c r="C30" s="79"/>
      <c r="D30" s="80"/>
      <c r="E30" s="81"/>
      <c r="F30" s="81"/>
      <c r="G30" s="81"/>
      <c r="H30" s="125" t="str">
        <f t="shared" si="0"/>
        <v/>
      </c>
      <c r="I30" s="77"/>
      <c r="J30" s="77"/>
      <c r="K30" s="77"/>
      <c r="L30" s="77"/>
    </row>
    <row r="31" spans="1:12" s="95" customFormat="1" ht="102.75" customHeight="1" x14ac:dyDescent="0.25">
      <c r="A31" s="75">
        <f>IF(B30="",1+MAX($A$7:A30),"")</f>
        <v>1</v>
      </c>
      <c r="B31" s="123" t="s">
        <v>56</v>
      </c>
      <c r="C31" s="93"/>
      <c r="D31" s="94"/>
      <c r="E31" s="81"/>
      <c r="F31" s="92"/>
      <c r="G31" s="119"/>
      <c r="H31" s="125">
        <f t="shared" si="0"/>
        <v>26</v>
      </c>
      <c r="I31" s="77"/>
      <c r="J31" s="77"/>
      <c r="K31" s="77"/>
      <c r="L31" s="77"/>
    </row>
    <row r="32" spans="1:12" s="122" customFormat="1" ht="345" customHeight="1" x14ac:dyDescent="0.25">
      <c r="A32" s="126" t="str">
        <f>IF(B31="",1+MAX($A$7:A31),"")</f>
        <v/>
      </c>
      <c r="B32" s="123" t="s">
        <v>57</v>
      </c>
      <c r="C32" s="120"/>
      <c r="D32" s="121"/>
      <c r="E32" s="81"/>
      <c r="F32" s="119"/>
      <c r="G32" s="119"/>
      <c r="H32" s="125">
        <f t="shared" si="0"/>
        <v>479</v>
      </c>
      <c r="I32" s="128"/>
      <c r="J32" s="128"/>
      <c r="K32" s="128"/>
      <c r="L32" s="128"/>
    </row>
    <row r="33" spans="1:257" s="95" customFormat="1" ht="252" customHeight="1" x14ac:dyDescent="0.25">
      <c r="A33" s="126" t="str">
        <f>IF(B32="",1+MAX($A$7:A32),"")</f>
        <v/>
      </c>
      <c r="B33" s="123" t="s">
        <v>58</v>
      </c>
      <c r="C33" s="93"/>
      <c r="D33" s="94"/>
      <c r="E33" s="81"/>
      <c r="F33" s="92"/>
      <c r="G33" s="119"/>
      <c r="H33" s="125">
        <f t="shared" si="0"/>
        <v>264</v>
      </c>
      <c r="I33" s="77"/>
      <c r="J33" s="77"/>
      <c r="K33" s="77"/>
      <c r="L33" s="77"/>
    </row>
    <row r="34" spans="1:257" s="95" customFormat="1" ht="210.75" customHeight="1" x14ac:dyDescent="0.25">
      <c r="A34" s="126" t="str">
        <f>IF(B33="",1+MAX($A$7:A33),"")</f>
        <v/>
      </c>
      <c r="B34" s="123" t="s">
        <v>59</v>
      </c>
      <c r="C34" s="93"/>
      <c r="D34" s="94"/>
      <c r="E34" s="81"/>
      <c r="F34" s="92"/>
      <c r="G34" s="119"/>
      <c r="H34" s="125">
        <f t="shared" si="0"/>
        <v>216</v>
      </c>
      <c r="I34" s="77"/>
      <c r="J34" s="77"/>
      <c r="K34" s="77"/>
      <c r="L34" s="77"/>
    </row>
    <row r="35" spans="1:257" s="95" customFormat="1" ht="60.6" x14ac:dyDescent="0.25">
      <c r="A35" s="126"/>
      <c r="B35" s="123" t="s">
        <v>60</v>
      </c>
      <c r="C35" s="93"/>
      <c r="D35" s="94"/>
      <c r="E35" s="81"/>
      <c r="F35" s="92"/>
      <c r="G35" s="119"/>
      <c r="H35" s="125" t="str">
        <f t="shared" si="0"/>
        <v/>
      </c>
      <c r="I35" s="77"/>
      <c r="J35" s="77"/>
      <c r="K35" s="77"/>
      <c r="L35" s="77"/>
    </row>
    <row r="36" spans="1:257" s="95" customFormat="1" ht="67.5" customHeight="1" x14ac:dyDescent="0.25">
      <c r="A36" s="126"/>
      <c r="B36" s="123" t="s">
        <v>63</v>
      </c>
      <c r="C36" s="93"/>
      <c r="D36" s="94"/>
      <c r="E36" s="81"/>
      <c r="F36" s="92"/>
      <c r="G36" s="119"/>
      <c r="H36" s="125" t="str">
        <f t="shared" si="0"/>
        <v/>
      </c>
      <c r="I36" s="77"/>
      <c r="J36" s="77"/>
      <c r="K36" s="77"/>
      <c r="L36" s="77"/>
    </row>
    <row r="37" spans="1:257" s="95" customFormat="1" ht="98.25" customHeight="1" x14ac:dyDescent="0.25">
      <c r="A37" s="126" t="str">
        <f>IF(B36="",1+MAX($A$7:A36),"")</f>
        <v/>
      </c>
      <c r="B37" s="123" t="s">
        <v>61</v>
      </c>
      <c r="C37" s="93"/>
      <c r="D37" s="94"/>
      <c r="E37" s="81"/>
      <c r="F37" s="92"/>
      <c r="G37" s="119"/>
      <c r="H37" s="125" t="str">
        <f t="shared" si="0"/>
        <v/>
      </c>
      <c r="I37" s="77"/>
      <c r="J37" s="77"/>
      <c r="K37" s="77"/>
      <c r="L37" s="77"/>
    </row>
    <row r="38" spans="1:257" s="122" customFormat="1" ht="24.6" x14ac:dyDescent="0.25">
      <c r="A38" s="126"/>
      <c r="B38" s="123" t="s">
        <v>62</v>
      </c>
      <c r="C38" s="120"/>
      <c r="D38" s="121"/>
      <c r="E38" s="81"/>
      <c r="F38" s="119"/>
      <c r="G38" s="119"/>
      <c r="H38" s="125"/>
      <c r="I38" s="128"/>
      <c r="J38" s="128"/>
      <c r="K38" s="128"/>
      <c r="L38" s="128"/>
    </row>
    <row r="39" spans="1:257" ht="48" x14ac:dyDescent="0.25">
      <c r="A39" s="126"/>
      <c r="B39" s="124" t="s">
        <v>40</v>
      </c>
      <c r="C39" s="112"/>
      <c r="D39" s="94"/>
      <c r="E39" s="113"/>
      <c r="F39" s="114"/>
      <c r="G39" s="115"/>
      <c r="H39" s="125" t="str">
        <f t="shared" si="0"/>
        <v/>
      </c>
      <c r="L39" s="77"/>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c r="EF39" s="95"/>
      <c r="EG39" s="95"/>
      <c r="EH39" s="95"/>
      <c r="EI39" s="95"/>
      <c r="EJ39" s="95"/>
      <c r="EK39" s="95"/>
      <c r="EL39" s="95"/>
      <c r="EM39" s="95"/>
      <c r="EN39" s="95"/>
      <c r="EO39" s="95"/>
      <c r="EP39" s="95"/>
      <c r="EQ39" s="95"/>
      <c r="ER39" s="95"/>
      <c r="ES39" s="95"/>
      <c r="ET39" s="95"/>
      <c r="EU39" s="95"/>
      <c r="EV39" s="95"/>
      <c r="EW39" s="95"/>
      <c r="EX39" s="95"/>
      <c r="EY39" s="95"/>
      <c r="EZ39" s="95"/>
      <c r="FA39" s="95"/>
      <c r="FB39" s="95"/>
      <c r="FC39" s="95"/>
      <c r="FD39" s="95"/>
      <c r="FE39" s="95"/>
      <c r="FF39" s="95"/>
      <c r="FG39" s="95"/>
      <c r="FH39" s="95"/>
      <c r="FI39" s="95"/>
      <c r="FJ39" s="95"/>
      <c r="FK39" s="95"/>
      <c r="FL39" s="95"/>
      <c r="FM39" s="95"/>
      <c r="FN39" s="95"/>
      <c r="FO39" s="95"/>
      <c r="FP39" s="95"/>
      <c r="FQ39" s="95"/>
      <c r="FR39" s="95"/>
      <c r="FS39" s="95"/>
      <c r="FT39" s="95"/>
      <c r="FU39" s="95"/>
      <c r="FV39" s="95"/>
      <c r="FW39" s="95"/>
      <c r="FX39" s="95"/>
      <c r="FY39" s="95"/>
      <c r="FZ39" s="95"/>
      <c r="GA39" s="95"/>
      <c r="GB39" s="95"/>
      <c r="GC39" s="95"/>
      <c r="GD39" s="95"/>
      <c r="GE39" s="95"/>
      <c r="GF39" s="95"/>
      <c r="GG39" s="95"/>
      <c r="GH39" s="95"/>
      <c r="GI39" s="95"/>
      <c r="GJ39" s="95"/>
      <c r="GK39" s="95"/>
      <c r="GL39" s="95"/>
      <c r="GM39" s="95"/>
      <c r="GN39" s="95"/>
      <c r="GO39" s="95"/>
      <c r="GP39" s="95"/>
      <c r="GQ39" s="95"/>
      <c r="GR39" s="95"/>
      <c r="GS39" s="95"/>
      <c r="GT39" s="95"/>
      <c r="GU39" s="95"/>
      <c r="GV39" s="95"/>
      <c r="GW39" s="95"/>
      <c r="GX39" s="95"/>
      <c r="GY39" s="95"/>
      <c r="GZ39" s="95"/>
      <c r="HA39" s="95"/>
      <c r="HB39" s="95"/>
      <c r="HC39" s="95"/>
      <c r="HD39" s="95"/>
      <c r="HE39" s="95"/>
      <c r="HF39" s="95"/>
      <c r="HG39" s="95"/>
      <c r="HH39" s="95"/>
      <c r="HI39" s="95"/>
      <c r="HJ39" s="95"/>
      <c r="HK39" s="95"/>
      <c r="HL39" s="95"/>
      <c r="HM39" s="95"/>
      <c r="HN39" s="95"/>
      <c r="HO39" s="95"/>
      <c r="HP39" s="95"/>
      <c r="HQ39" s="95"/>
      <c r="HR39" s="95"/>
      <c r="HS39" s="95"/>
      <c r="HT39" s="95"/>
      <c r="HU39" s="95"/>
      <c r="HV39" s="95"/>
      <c r="HW39" s="95"/>
      <c r="HX39" s="95"/>
      <c r="HY39" s="95"/>
      <c r="HZ39" s="95"/>
      <c r="IA39" s="95"/>
      <c r="IB39" s="95"/>
      <c r="IC39" s="95"/>
      <c r="ID39" s="95"/>
      <c r="IE39" s="95"/>
      <c r="IF39" s="95"/>
      <c r="IG39" s="95"/>
      <c r="IH39" s="95"/>
      <c r="II39" s="95"/>
      <c r="IJ39" s="95"/>
      <c r="IK39" s="95"/>
      <c r="IL39" s="95"/>
      <c r="IM39" s="95"/>
      <c r="IN39" s="95"/>
      <c r="IO39" s="95"/>
      <c r="IP39" s="95"/>
      <c r="IQ39" s="95"/>
      <c r="IR39" s="95"/>
      <c r="IS39" s="95"/>
      <c r="IT39" s="95"/>
      <c r="IU39" s="95"/>
      <c r="IV39" s="95"/>
      <c r="IW39" s="95"/>
    </row>
    <row r="40" spans="1:257" s="122" customFormat="1" ht="24" x14ac:dyDescent="0.25">
      <c r="A40" s="126"/>
      <c r="B40" s="123" t="s">
        <v>41</v>
      </c>
      <c r="C40" s="120"/>
      <c r="D40" s="121"/>
      <c r="E40" s="118"/>
      <c r="F40" s="119"/>
      <c r="G40" s="119"/>
      <c r="H40" s="125" t="str">
        <f t="shared" si="0"/>
        <v/>
      </c>
      <c r="I40" s="128"/>
      <c r="J40" s="128"/>
      <c r="K40" s="128"/>
      <c r="L40" s="128"/>
    </row>
    <row r="41" spans="1:257" s="122" customFormat="1" x14ac:dyDescent="0.25">
      <c r="A41" s="126"/>
      <c r="B41" s="123"/>
      <c r="C41" s="120" t="s">
        <v>18</v>
      </c>
      <c r="D41" s="121">
        <v>1</v>
      </c>
      <c r="E41" s="127"/>
      <c r="F41" s="151" t="str">
        <f t="shared" ref="F41" si="1">IF((D41*E41)=0," ",(D41*E41))</f>
        <v xml:space="preserve"> </v>
      </c>
      <c r="G41" s="119"/>
      <c r="H41" s="125"/>
      <c r="I41" s="128"/>
      <c r="J41" s="128"/>
      <c r="K41" s="128"/>
      <c r="L41" s="128"/>
    </row>
    <row r="42" spans="1:257" x14ac:dyDescent="0.25">
      <c r="A42" s="126"/>
      <c r="B42" s="100"/>
      <c r="C42" s="112"/>
      <c r="D42" s="94"/>
      <c r="E42" s="113"/>
      <c r="F42" s="114"/>
    </row>
    <row r="43" spans="1:257" ht="60" x14ac:dyDescent="0.25">
      <c r="A43" s="126">
        <f>IF(B42="",1+MAX($A$7:A42),"")</f>
        <v>2</v>
      </c>
      <c r="B43" s="71" t="s">
        <v>55</v>
      </c>
      <c r="C43" s="93" t="s">
        <v>21</v>
      </c>
      <c r="D43" s="94">
        <v>220</v>
      </c>
      <c r="E43" s="76"/>
      <c r="F43" s="151" t="str">
        <f t="shared" ref="F43" si="2">IF((D43*E43)=0," ",(D43*E43))</f>
        <v xml:space="preserve"> </v>
      </c>
    </row>
    <row r="44" spans="1:257" x14ac:dyDescent="0.25">
      <c r="A44" s="126" t="str">
        <f>IF(B43="",1+MAX($A$7:A43),"")</f>
        <v/>
      </c>
      <c r="B44" s="111"/>
      <c r="C44" s="93"/>
      <c r="D44" s="94"/>
      <c r="F44" s="92"/>
    </row>
    <row r="45" spans="1:257" ht="24" x14ac:dyDescent="0.25">
      <c r="A45" s="126">
        <f>IF(B44="",1+MAX($A$7:A44),"")</f>
        <v>3</v>
      </c>
      <c r="B45" s="100" t="s">
        <v>42</v>
      </c>
      <c r="C45" s="112" t="s">
        <v>43</v>
      </c>
      <c r="D45" s="94">
        <v>1</v>
      </c>
      <c r="E45" s="76"/>
      <c r="F45" s="151" t="str">
        <f t="shared" ref="F45" si="3">IF((D45*E45)=0," ",(D45*E45))</f>
        <v xml:space="preserve"> </v>
      </c>
    </row>
    <row r="46" spans="1:257" x14ac:dyDescent="0.25">
      <c r="A46" s="126"/>
      <c r="B46" s="124"/>
      <c r="C46" s="116"/>
      <c r="D46" s="121"/>
      <c r="E46" s="118"/>
      <c r="F46" s="119"/>
      <c r="G46" s="117"/>
    </row>
    <row r="47" spans="1:257" ht="12.6" x14ac:dyDescent="0.3">
      <c r="A47" s="126" t="str">
        <f>IF(B45="",1+MAX($A$7:A45),"")</f>
        <v/>
      </c>
      <c r="B47" s="100"/>
      <c r="C47" s="93"/>
      <c r="D47" s="94"/>
      <c r="E47" s="92"/>
      <c r="F47" s="23" t="str">
        <f>IF(SUM(F39:F46)=0," ",SUM(F39:F46))</f>
        <v xml:space="preserve"> </v>
      </c>
      <c r="G47" s="23" t="str">
        <f>IF(SUM(G39:G44)=0," ",SUM(G39:G44))</f>
        <v xml:space="preserve"> </v>
      </c>
    </row>
    <row r="48" spans="1:257" x14ac:dyDescent="0.25">
      <c r="A48" s="96"/>
    </row>
    <row r="49" spans="1:7" ht="13.8" x14ac:dyDescent="0.3">
      <c r="A49" s="139" t="str">
        <f>CONCATENATE("SKUPAJ:  ",B8)</f>
        <v>SKUPAJ:  4/2.3.2.1  OGREVANJE</v>
      </c>
      <c r="B49" s="140"/>
      <c r="C49" s="141"/>
      <c r="D49" s="142"/>
      <c r="E49" s="143"/>
      <c r="F49" s="147">
        <f>SUM(F47:G47)</f>
        <v>0</v>
      </c>
    </row>
    <row r="50" spans="1:7" ht="13.8" x14ac:dyDescent="0.3">
      <c r="A50" s="145"/>
      <c r="B50" s="140"/>
      <c r="C50" s="141"/>
      <c r="D50" s="142"/>
      <c r="E50" s="143"/>
      <c r="F50" s="143"/>
      <c r="G50" s="146"/>
    </row>
  </sheetData>
  <sheetProtection algorithmName="SHA-512" hashValue="gex2bmWfwuey7XU/Zo+oy+FfqhHJlZuLvVS6TJdzmqNYQlH4s7ko4ldC6OQIX8thBn5f2oxJarer9Ys/ZbWotg==" saltValue="1oFgglzqJzm+p9yGt7aD/A=="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4/2&amp;"Arial,Poševno"&amp;8
list št: p/&amp;P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73"/>
  <sheetViews>
    <sheetView showZeros="0" tabSelected="1" showWhiteSpace="0" view="pageBreakPreview" topLeftCell="A5" zoomScale="70" zoomScaleNormal="100" zoomScaleSheetLayoutView="70" workbookViewId="0">
      <selection activeCell="I27" sqref="I27"/>
    </sheetView>
  </sheetViews>
  <sheetFormatPr defaultColWidth="9" defaultRowHeight="12" x14ac:dyDescent="0.25"/>
  <cols>
    <col min="1" max="1" width="4.33203125" style="15" customWidth="1"/>
    <col min="2" max="2" width="40.6640625" style="21" customWidth="1"/>
    <col min="3" max="3" width="4.6640625" style="2" customWidth="1"/>
    <col min="4" max="4" width="7.6640625" style="3" customWidth="1"/>
    <col min="5" max="6" width="15.6640625" style="4" customWidth="1"/>
    <col min="7" max="7" width="15.6640625" style="14" customWidth="1"/>
    <col min="8" max="11" width="9" style="77"/>
    <col min="12" max="16384" width="9" style="14"/>
  </cols>
  <sheetData>
    <row r="1" spans="1:12" s="6" customFormat="1" x14ac:dyDescent="0.25">
      <c r="G1" s="83"/>
      <c r="I1" s="77"/>
      <c r="J1" s="77"/>
      <c r="K1" s="77"/>
      <c r="L1" s="77"/>
    </row>
    <row r="2" spans="1:12" s="6" customFormat="1" x14ac:dyDescent="0.25">
      <c r="A2" s="61"/>
      <c r="B2" s="61"/>
      <c r="C2" s="61"/>
      <c r="D2" s="61"/>
      <c r="E2" s="61"/>
      <c r="G2" s="83"/>
      <c r="I2" s="158"/>
      <c r="J2" s="158"/>
      <c r="K2" s="158"/>
      <c r="L2" s="158"/>
    </row>
    <row r="3" spans="1:12" s="6" customFormat="1" ht="24" x14ac:dyDescent="0.25">
      <c r="A3" s="131"/>
      <c r="B3" s="132" t="s">
        <v>20</v>
      </c>
      <c r="C3" s="133" t="s">
        <v>14</v>
      </c>
      <c r="D3" s="134" t="s">
        <v>15</v>
      </c>
      <c r="E3" s="135" t="s">
        <v>16</v>
      </c>
      <c r="F3" s="130" t="s">
        <v>45</v>
      </c>
      <c r="G3" s="130" t="s">
        <v>46</v>
      </c>
      <c r="I3" s="158"/>
      <c r="J3" s="158"/>
      <c r="K3" s="158"/>
      <c r="L3" s="158"/>
    </row>
    <row r="4" spans="1:12" s="52" customFormat="1" x14ac:dyDescent="0.25">
      <c r="A4" s="54"/>
      <c r="B4" s="55" t="s">
        <v>10</v>
      </c>
      <c r="C4" s="56"/>
      <c r="D4" s="56"/>
      <c r="E4" s="57"/>
      <c r="F4" s="55"/>
      <c r="G4" s="107"/>
      <c r="H4" s="53"/>
      <c r="I4" s="158"/>
      <c r="J4" s="158"/>
      <c r="K4" s="158"/>
      <c r="L4" s="158"/>
    </row>
    <row r="5" spans="1:12" x14ac:dyDescent="0.25">
      <c r="A5" s="9"/>
      <c r="B5" s="10"/>
      <c r="C5" s="11"/>
      <c r="D5" s="12"/>
      <c r="E5" s="13"/>
      <c r="F5" s="13"/>
      <c r="G5" s="89"/>
      <c r="H5" s="14"/>
      <c r="I5" s="158"/>
      <c r="J5" s="158"/>
      <c r="K5" s="158"/>
      <c r="L5" s="158"/>
    </row>
    <row r="6" spans="1:12" ht="12.6" x14ac:dyDescent="0.25">
      <c r="B6" s="24" t="str">
        <f>'rekapitulacija - str.inst.'!C6</f>
        <v>4/2.3.2  POPIS MATERIALA IN DEL S PROJ. PREDRAČUNOM</v>
      </c>
      <c r="G6" s="81"/>
      <c r="H6" s="74" t="s">
        <v>31</v>
      </c>
      <c r="I6" s="158" t="s">
        <v>32</v>
      </c>
      <c r="J6" s="158" t="s">
        <v>32</v>
      </c>
      <c r="K6" s="158" t="s">
        <v>32</v>
      </c>
      <c r="L6" s="158" t="s">
        <v>32</v>
      </c>
    </row>
    <row r="7" spans="1:12" x14ac:dyDescent="0.25">
      <c r="A7" s="20"/>
      <c r="G7" s="81"/>
      <c r="H7" s="73" t="str">
        <f t="shared" ref="H7" si="0">IF(LEN(B7)&lt;255,"",LEN(B7)-255)</f>
        <v/>
      </c>
      <c r="I7" s="158"/>
      <c r="J7" s="158"/>
      <c r="K7" s="158"/>
      <c r="L7" s="158"/>
    </row>
    <row r="8" spans="1:12" ht="12.6" x14ac:dyDescent="0.25">
      <c r="B8" s="24" t="str">
        <f>'rekapitulacija - str.inst.'!B22</f>
        <v>4/2.3.2.2  PREZRAČEVANJE</v>
      </c>
      <c r="G8" s="81"/>
      <c r="H8" s="125" t="str">
        <f t="shared" ref="H8:H31" si="1">IF(LEN(B8)&lt;255,"",LEN(B8)-255)</f>
        <v/>
      </c>
      <c r="I8" s="158"/>
      <c r="J8" s="158"/>
      <c r="K8" s="158"/>
      <c r="L8" s="158"/>
    </row>
    <row r="9" spans="1:12" s="5" customFormat="1" x14ac:dyDescent="0.25">
      <c r="A9" s="1"/>
      <c r="B9" s="47"/>
      <c r="C9" s="2"/>
      <c r="D9" s="3"/>
      <c r="E9" s="4"/>
      <c r="F9" s="4"/>
      <c r="G9" s="81"/>
      <c r="H9" s="125" t="str">
        <f t="shared" si="1"/>
        <v/>
      </c>
      <c r="I9" s="158"/>
      <c r="J9" s="158"/>
      <c r="K9" s="158"/>
      <c r="L9" s="158"/>
    </row>
    <row r="10" spans="1:12" s="5" customFormat="1" ht="12.6" x14ac:dyDescent="0.25">
      <c r="A10" s="1"/>
      <c r="B10" s="48" t="s">
        <v>9</v>
      </c>
      <c r="C10" s="2"/>
      <c r="D10" s="3"/>
      <c r="E10" s="4"/>
      <c r="F10" s="4"/>
      <c r="G10" s="81"/>
      <c r="H10" s="125" t="str">
        <f t="shared" si="1"/>
        <v/>
      </c>
      <c r="I10" s="158"/>
      <c r="J10" s="158"/>
      <c r="K10" s="158"/>
      <c r="L10" s="158"/>
    </row>
    <row r="11" spans="1:12" s="5" customFormat="1" x14ac:dyDescent="0.25">
      <c r="A11" s="1"/>
      <c r="B11" s="47"/>
      <c r="C11" s="2"/>
      <c r="D11" s="3"/>
      <c r="E11" s="4"/>
      <c r="F11" s="4"/>
      <c r="G11" s="81"/>
      <c r="H11" s="125" t="str">
        <f t="shared" si="1"/>
        <v/>
      </c>
      <c r="I11" s="158"/>
      <c r="J11" s="158"/>
      <c r="K11" s="158"/>
      <c r="L11" s="158"/>
    </row>
    <row r="12" spans="1:12" s="5" customFormat="1" ht="12.6" x14ac:dyDescent="0.25">
      <c r="A12" s="1" t="s">
        <v>22</v>
      </c>
      <c r="B12" s="49" t="s">
        <v>23</v>
      </c>
      <c r="C12" s="2"/>
      <c r="D12" s="3"/>
      <c r="E12" s="4"/>
      <c r="F12" s="4"/>
      <c r="G12" s="81"/>
      <c r="H12" s="125" t="str">
        <f t="shared" si="1"/>
        <v/>
      </c>
      <c r="I12" s="158"/>
      <c r="J12" s="158"/>
      <c r="K12" s="158"/>
      <c r="L12" s="158"/>
    </row>
    <row r="13" spans="1:12" s="5" customFormat="1" ht="12.6" x14ac:dyDescent="0.25">
      <c r="A13" s="1"/>
      <c r="B13" s="49" t="s">
        <v>24</v>
      </c>
      <c r="C13" s="2"/>
      <c r="D13" s="3"/>
      <c r="E13" s="4"/>
      <c r="F13" s="4"/>
      <c r="G13" s="81"/>
      <c r="H13" s="125" t="str">
        <f t="shared" si="1"/>
        <v/>
      </c>
      <c r="I13" s="158"/>
      <c r="J13" s="158"/>
      <c r="K13" s="158"/>
      <c r="L13" s="158"/>
    </row>
    <row r="14" spans="1:12" s="5" customFormat="1" ht="12.6" x14ac:dyDescent="0.25">
      <c r="A14" s="1"/>
      <c r="B14" s="49" t="s">
        <v>25</v>
      </c>
      <c r="C14" s="2"/>
      <c r="D14" s="3"/>
      <c r="E14" s="4"/>
      <c r="F14" s="4"/>
      <c r="G14" s="81"/>
      <c r="H14" s="125" t="str">
        <f t="shared" si="1"/>
        <v/>
      </c>
      <c r="I14" s="158"/>
      <c r="J14" s="158"/>
      <c r="K14" s="158"/>
      <c r="L14" s="158"/>
    </row>
    <row r="15" spans="1:12" s="5" customFormat="1" x14ac:dyDescent="0.25">
      <c r="A15" s="1"/>
      <c r="B15" s="47"/>
      <c r="C15" s="2"/>
      <c r="D15" s="3"/>
      <c r="E15" s="4"/>
      <c r="F15" s="4"/>
      <c r="G15" s="81"/>
      <c r="H15" s="125" t="str">
        <f t="shared" si="1"/>
        <v/>
      </c>
      <c r="I15" s="158"/>
      <c r="J15" s="158"/>
      <c r="K15" s="158"/>
      <c r="L15" s="158"/>
    </row>
    <row r="16" spans="1:12" s="5" customFormat="1" ht="12.6" x14ac:dyDescent="0.25">
      <c r="A16" s="1" t="s">
        <v>22</v>
      </c>
      <c r="B16" s="49" t="s">
        <v>26</v>
      </c>
      <c r="C16" s="2"/>
      <c r="D16" s="3"/>
      <c r="E16" s="4"/>
      <c r="F16" s="4"/>
      <c r="G16" s="81"/>
      <c r="H16" s="125" t="str">
        <f t="shared" si="1"/>
        <v/>
      </c>
      <c r="I16" s="158"/>
      <c r="J16" s="158"/>
      <c r="K16" s="158"/>
      <c r="L16" s="158"/>
    </row>
    <row r="17" spans="1:12" s="5" customFormat="1" ht="12.6" x14ac:dyDescent="0.25">
      <c r="A17" s="1"/>
      <c r="B17" s="49" t="s">
        <v>27</v>
      </c>
      <c r="C17" s="2"/>
      <c r="D17" s="3"/>
      <c r="E17" s="4"/>
      <c r="F17" s="4"/>
      <c r="G17" s="81"/>
      <c r="H17" s="125" t="str">
        <f t="shared" si="1"/>
        <v/>
      </c>
      <c r="I17" s="158"/>
      <c r="J17" s="158"/>
      <c r="K17" s="158"/>
      <c r="L17" s="158"/>
    </row>
    <row r="18" spans="1:12" s="5" customFormat="1" ht="12.6" x14ac:dyDescent="0.25">
      <c r="A18" s="1"/>
      <c r="B18" s="49" t="s">
        <v>28</v>
      </c>
      <c r="C18" s="2"/>
      <c r="D18" s="3"/>
      <c r="E18" s="4"/>
      <c r="F18" s="4"/>
      <c r="G18" s="81"/>
      <c r="H18" s="125" t="str">
        <f t="shared" si="1"/>
        <v/>
      </c>
      <c r="I18" s="158"/>
      <c r="J18" s="158"/>
      <c r="K18" s="158"/>
      <c r="L18" s="158"/>
    </row>
    <row r="19" spans="1:12" s="5" customFormat="1" x14ac:dyDescent="0.25">
      <c r="A19" s="1"/>
      <c r="B19" s="47"/>
      <c r="C19" s="2"/>
      <c r="D19" s="3"/>
      <c r="E19" s="4"/>
      <c r="F19" s="4"/>
      <c r="G19" s="81"/>
      <c r="H19" s="125" t="str">
        <f t="shared" si="1"/>
        <v/>
      </c>
      <c r="I19" s="158"/>
      <c r="J19" s="158"/>
      <c r="K19" s="158"/>
      <c r="L19" s="158"/>
    </row>
    <row r="20" spans="1:12" s="5" customFormat="1" ht="12.6" x14ac:dyDescent="0.25">
      <c r="A20" s="1" t="s">
        <v>22</v>
      </c>
      <c r="B20" s="49" t="s">
        <v>2</v>
      </c>
      <c r="C20" s="2"/>
      <c r="D20" s="3"/>
      <c r="E20" s="4"/>
      <c r="F20" s="4"/>
      <c r="G20" s="81"/>
      <c r="H20" s="125" t="str">
        <f t="shared" si="1"/>
        <v/>
      </c>
      <c r="I20" s="158"/>
      <c r="J20" s="158"/>
      <c r="K20" s="158"/>
      <c r="L20" s="158"/>
    </row>
    <row r="21" spans="1:12" s="5" customFormat="1" ht="12.6" x14ac:dyDescent="0.25">
      <c r="A21" s="1"/>
      <c r="B21" s="49" t="s">
        <v>3</v>
      </c>
      <c r="C21" s="2"/>
      <c r="D21" s="3"/>
      <c r="E21" s="4"/>
      <c r="F21" s="4"/>
      <c r="G21" s="81"/>
      <c r="H21" s="125" t="str">
        <f t="shared" si="1"/>
        <v/>
      </c>
      <c r="I21" s="158"/>
      <c r="J21" s="158"/>
      <c r="K21" s="158"/>
      <c r="L21" s="158"/>
    </row>
    <row r="22" spans="1:12" s="5" customFormat="1" ht="12.6" x14ac:dyDescent="0.25">
      <c r="A22" s="1"/>
      <c r="B22" s="49" t="s">
        <v>4</v>
      </c>
      <c r="C22" s="2"/>
      <c r="D22" s="3"/>
      <c r="E22" s="4"/>
      <c r="F22" s="4"/>
      <c r="G22" s="81"/>
      <c r="H22" s="125" t="str">
        <f t="shared" si="1"/>
        <v/>
      </c>
      <c r="I22" s="158"/>
      <c r="J22" s="158"/>
      <c r="K22" s="158"/>
      <c r="L22" s="158"/>
    </row>
    <row r="23" spans="1:12" s="5" customFormat="1" x14ac:dyDescent="0.25">
      <c r="A23" s="1"/>
      <c r="B23" s="47"/>
      <c r="C23" s="2"/>
      <c r="D23" s="3"/>
      <c r="E23" s="4"/>
      <c r="F23" s="4"/>
      <c r="G23" s="81"/>
      <c r="H23" s="125" t="str">
        <f t="shared" si="1"/>
        <v/>
      </c>
      <c r="I23" s="158"/>
      <c r="J23" s="158"/>
      <c r="K23" s="158"/>
      <c r="L23" s="158"/>
    </row>
    <row r="24" spans="1:12" s="5" customFormat="1" ht="12.6" x14ac:dyDescent="0.25">
      <c r="A24" s="1" t="s">
        <v>22</v>
      </c>
      <c r="B24" s="49" t="s">
        <v>5</v>
      </c>
      <c r="C24" s="2"/>
      <c r="D24" s="3"/>
      <c r="E24" s="4"/>
      <c r="F24" s="4"/>
      <c r="G24" s="81"/>
      <c r="H24" s="125" t="str">
        <f t="shared" si="1"/>
        <v/>
      </c>
      <c r="I24" s="158"/>
      <c r="J24" s="158"/>
      <c r="K24" s="158"/>
      <c r="L24" s="158"/>
    </row>
    <row r="25" spans="1:12" s="5" customFormat="1" ht="12.6" x14ac:dyDescent="0.25">
      <c r="A25" s="1"/>
      <c r="B25" s="49" t="s">
        <v>6</v>
      </c>
      <c r="C25" s="2"/>
      <c r="D25" s="3"/>
      <c r="E25" s="4"/>
      <c r="F25" s="4"/>
      <c r="G25" s="81"/>
      <c r="H25" s="125" t="str">
        <f t="shared" si="1"/>
        <v/>
      </c>
      <c r="I25" s="158"/>
      <c r="J25" s="158"/>
      <c r="K25" s="158"/>
      <c r="L25" s="158"/>
    </row>
    <row r="26" spans="1:12" s="5" customFormat="1" ht="12.6" x14ac:dyDescent="0.25">
      <c r="A26" s="1"/>
      <c r="B26" s="49" t="s">
        <v>7</v>
      </c>
      <c r="C26" s="2"/>
      <c r="D26" s="3"/>
      <c r="E26" s="4"/>
      <c r="F26" s="4"/>
      <c r="G26" s="81"/>
      <c r="H26" s="125" t="str">
        <f t="shared" si="1"/>
        <v/>
      </c>
      <c r="I26" s="158"/>
      <c r="J26" s="158"/>
      <c r="K26" s="158"/>
      <c r="L26" s="158"/>
    </row>
    <row r="27" spans="1:12" s="5" customFormat="1" x14ac:dyDescent="0.25">
      <c r="A27" s="1"/>
      <c r="B27" s="47"/>
      <c r="C27" s="2"/>
      <c r="D27" s="3"/>
      <c r="E27" s="4"/>
      <c r="F27" s="4"/>
      <c r="G27" s="81"/>
      <c r="H27" s="125" t="str">
        <f t="shared" si="1"/>
        <v/>
      </c>
      <c r="I27" s="158"/>
      <c r="J27" s="158"/>
      <c r="K27" s="158"/>
      <c r="L27" s="158"/>
    </row>
    <row r="28" spans="1:12" s="5" customFormat="1" ht="12.6" x14ac:dyDescent="0.25">
      <c r="A28" s="1" t="s">
        <v>22</v>
      </c>
      <c r="B28" s="49" t="s">
        <v>8</v>
      </c>
      <c r="C28" s="2"/>
      <c r="D28" s="3"/>
      <c r="E28" s="4"/>
      <c r="F28" s="4"/>
      <c r="G28" s="81"/>
      <c r="H28" s="125" t="str">
        <f t="shared" si="1"/>
        <v/>
      </c>
      <c r="I28" s="158"/>
      <c r="J28" s="158"/>
      <c r="K28" s="158"/>
      <c r="L28" s="158"/>
    </row>
    <row r="29" spans="1:12" s="5" customFormat="1" x14ac:dyDescent="0.25">
      <c r="A29" s="1"/>
      <c r="B29" s="47"/>
      <c r="C29" s="2"/>
      <c r="D29" s="3"/>
      <c r="E29" s="4"/>
      <c r="F29" s="4"/>
      <c r="G29" s="81"/>
      <c r="H29" s="125" t="str">
        <f t="shared" si="1"/>
        <v/>
      </c>
      <c r="I29" s="158"/>
      <c r="J29" s="158"/>
      <c r="K29" s="158"/>
      <c r="L29" s="158"/>
    </row>
    <row r="30" spans="1:12" s="19" customFormat="1" x14ac:dyDescent="0.25">
      <c r="A30" s="22"/>
      <c r="B30" s="46"/>
      <c r="C30" s="17"/>
      <c r="D30" s="18"/>
      <c r="E30" s="16"/>
      <c r="F30" s="16"/>
      <c r="G30" s="119"/>
      <c r="H30" s="125" t="str">
        <f t="shared" si="1"/>
        <v/>
      </c>
      <c r="I30" s="158"/>
      <c r="J30" s="158"/>
      <c r="K30" s="158"/>
      <c r="L30" s="158"/>
    </row>
    <row r="31" spans="1:12" s="19" customFormat="1" ht="65.25" customHeight="1" x14ac:dyDescent="0.25">
      <c r="A31" s="75">
        <f>IF(B30="",1+MAX($A$7:A30),"")</f>
        <v>1</v>
      </c>
      <c r="B31" s="123" t="s">
        <v>54</v>
      </c>
      <c r="C31" s="17"/>
      <c r="D31" s="18"/>
      <c r="E31" s="16"/>
      <c r="F31" s="16"/>
      <c r="G31" s="119"/>
      <c r="H31" s="125" t="str">
        <f t="shared" si="1"/>
        <v/>
      </c>
      <c r="I31" s="158"/>
      <c r="J31" s="158"/>
      <c r="K31" s="158"/>
      <c r="L31" s="158"/>
    </row>
    <row r="32" spans="1:12" s="122" customFormat="1" ht="63" x14ac:dyDescent="0.25">
      <c r="A32" s="126"/>
      <c r="B32" s="129" t="s">
        <v>53</v>
      </c>
      <c r="C32" s="120"/>
      <c r="D32" s="121"/>
      <c r="E32" s="119"/>
      <c r="F32" s="119"/>
      <c r="G32" s="119"/>
      <c r="H32" s="125" t="e">
        <f>IF(LEN(#REF!)&lt;255,"",LEN(#REF!)-255)</f>
        <v>#REF!</v>
      </c>
      <c r="I32" s="158"/>
      <c r="J32" s="158"/>
      <c r="K32" s="158"/>
      <c r="L32" s="158"/>
    </row>
    <row r="33" spans="1:12" s="122" customFormat="1" x14ac:dyDescent="0.25">
      <c r="A33" s="126"/>
      <c r="B33" s="123" t="s">
        <v>35</v>
      </c>
      <c r="C33" s="120" t="s">
        <v>19</v>
      </c>
      <c r="D33" s="121">
        <v>26</v>
      </c>
      <c r="E33" s="127"/>
      <c r="F33" s="151" t="str">
        <f t="shared" ref="F33" si="2">IF((D33*E33)=0," ",(D33*E33))</f>
        <v xml:space="preserve"> </v>
      </c>
      <c r="G33" s="119"/>
      <c r="H33" s="125" t="str">
        <f>IF(LEN(B39)&lt;255,"",LEN(B39)-255)</f>
        <v/>
      </c>
      <c r="I33" s="158"/>
      <c r="J33" s="158"/>
      <c r="K33" s="158"/>
      <c r="L33" s="158"/>
    </row>
    <row r="34" spans="1:12" x14ac:dyDescent="0.25">
      <c r="A34" s="126"/>
      <c r="B34" s="124"/>
      <c r="C34" s="120"/>
      <c r="D34" s="121"/>
      <c r="E34" s="119"/>
      <c r="F34" s="119"/>
      <c r="G34" s="119"/>
      <c r="H34" s="158"/>
      <c r="I34" s="158"/>
      <c r="J34" s="158"/>
      <c r="K34" s="158"/>
    </row>
    <row r="35" spans="1:12" ht="60" x14ac:dyDescent="0.25">
      <c r="A35" s="126">
        <f>IF(B34="",1+MAX($A$7:A34),"")</f>
        <v>2</v>
      </c>
      <c r="B35" s="123" t="s">
        <v>36</v>
      </c>
      <c r="C35" s="120" t="s">
        <v>21</v>
      </c>
      <c r="D35" s="121">
        <v>33</v>
      </c>
      <c r="E35" s="127"/>
      <c r="F35" s="151" t="str">
        <f>IF((D35*E35)=0," ",(D35*E35))</f>
        <v xml:space="preserve"> </v>
      </c>
      <c r="G35" s="119"/>
      <c r="H35" s="158"/>
      <c r="I35" s="158"/>
      <c r="J35" s="158"/>
      <c r="K35" s="158"/>
    </row>
    <row r="36" spans="1:12" x14ac:dyDescent="0.25">
      <c r="A36" s="126" t="str">
        <f>IF(B35="",1+MAX($A$7:A35),"")</f>
        <v/>
      </c>
      <c r="B36" s="124"/>
      <c r="C36" s="120"/>
      <c r="D36" s="121"/>
      <c r="E36" s="119"/>
      <c r="F36" s="119"/>
      <c r="G36" s="119"/>
      <c r="H36" s="158"/>
      <c r="I36" s="158"/>
      <c r="J36" s="158"/>
      <c r="K36" s="158"/>
    </row>
    <row r="37" spans="1:12" ht="24" x14ac:dyDescent="0.25">
      <c r="A37" s="126">
        <f>IF(B36="",1+MAX($A$7:A36),"")</f>
        <v>3</v>
      </c>
      <c r="B37" s="124" t="s">
        <v>49</v>
      </c>
      <c r="C37" s="120" t="s">
        <v>13</v>
      </c>
      <c r="D37" s="121">
        <v>2</v>
      </c>
      <c r="E37" s="127"/>
      <c r="F37" s="151" t="str">
        <f>IF((D37*E37)=0," ",(D37*E37))</f>
        <v xml:space="preserve"> </v>
      </c>
      <c r="G37" s="119"/>
      <c r="H37" s="158"/>
      <c r="I37" s="158"/>
      <c r="J37" s="158"/>
      <c r="K37" s="158"/>
    </row>
    <row r="38" spans="1:12" x14ac:dyDescent="0.25">
      <c r="A38" s="126" t="str">
        <f>IF(B37="",1+MAX($A$7:A37),"")</f>
        <v/>
      </c>
      <c r="B38" s="111"/>
      <c r="C38" s="120"/>
      <c r="D38" s="121"/>
      <c r="E38" s="81"/>
      <c r="F38" s="119"/>
      <c r="G38" s="119"/>
      <c r="H38" s="158"/>
      <c r="I38" s="158"/>
      <c r="J38" s="158"/>
      <c r="K38" s="158"/>
    </row>
    <row r="39" spans="1:12" ht="24" x14ac:dyDescent="0.25">
      <c r="A39" s="126">
        <f>IF(B38="",1+MAX($A$7:A38),"")</f>
        <v>4</v>
      </c>
      <c r="B39" s="124" t="s">
        <v>1</v>
      </c>
      <c r="C39" s="120" t="s">
        <v>18</v>
      </c>
      <c r="D39" s="121">
        <v>1</v>
      </c>
      <c r="E39" s="127"/>
      <c r="F39" s="151" t="str">
        <f>IF((D39*E39)=0," ",(D39*E39))</f>
        <v xml:space="preserve"> </v>
      </c>
      <c r="G39" s="119"/>
      <c r="H39" s="158"/>
      <c r="I39" s="158"/>
      <c r="J39" s="158"/>
      <c r="K39" s="158"/>
    </row>
    <row r="40" spans="1:12" s="117" customFormat="1" x14ac:dyDescent="0.25">
      <c r="A40" s="126"/>
      <c r="B40" s="124"/>
      <c r="C40" s="120"/>
      <c r="D40" s="121"/>
      <c r="E40" s="118"/>
      <c r="F40" s="119"/>
      <c r="G40" s="119"/>
      <c r="H40" s="158"/>
      <c r="I40" s="158"/>
      <c r="J40" s="158"/>
      <c r="K40" s="158"/>
    </row>
    <row r="41" spans="1:12" ht="12.6" x14ac:dyDescent="0.3">
      <c r="A41" s="126" t="str">
        <f>IF(B39="",1+MAX($A$7:A39),"")</f>
        <v/>
      </c>
      <c r="E41" s="4" t="s">
        <v>12</v>
      </c>
      <c r="F41" s="23" t="str">
        <f>IF(SUM(F30:F40)=0," ",SUM(F30:F40))</f>
        <v xml:space="preserve"> </v>
      </c>
      <c r="G41" s="23" t="str">
        <f>IF(SUM(G30:G39)=0," ",SUM(G30:G39))</f>
        <v xml:space="preserve"> </v>
      </c>
      <c r="H41" s="158"/>
      <c r="I41" s="158"/>
      <c r="J41" s="158"/>
      <c r="K41" s="158"/>
    </row>
    <row r="42" spans="1:12" x14ac:dyDescent="0.25">
      <c r="A42" s="20"/>
      <c r="G42" s="81"/>
      <c r="H42" s="158"/>
      <c r="I42" s="158"/>
      <c r="J42" s="158"/>
      <c r="K42" s="158"/>
    </row>
    <row r="43" spans="1:12" ht="13.8" x14ac:dyDescent="0.3">
      <c r="A43" s="139" t="str">
        <f>CONCATENATE("SKUPAJ:  ",B8)</f>
        <v>SKUPAJ:  4/2.3.2.2  PREZRAČEVANJE</v>
      </c>
      <c r="B43" s="140"/>
      <c r="C43" s="141"/>
      <c r="D43" s="142"/>
      <c r="E43" s="143"/>
      <c r="F43" s="144">
        <f>SUM(F41:G41)</f>
        <v>0</v>
      </c>
      <c r="H43" s="158"/>
      <c r="I43" s="158"/>
      <c r="J43" s="158"/>
      <c r="K43" s="158"/>
    </row>
    <row r="44" spans="1:12" x14ac:dyDescent="0.25">
      <c r="A44" s="20"/>
      <c r="G44" s="81"/>
      <c r="H44" s="158"/>
      <c r="I44" s="158"/>
      <c r="J44" s="158"/>
      <c r="K44" s="158"/>
    </row>
    <row r="45" spans="1:12" x14ac:dyDescent="0.25">
      <c r="G45" s="81"/>
      <c r="H45" s="158"/>
      <c r="I45" s="158"/>
      <c r="J45" s="158"/>
      <c r="K45" s="158"/>
    </row>
    <row r="46" spans="1:12" x14ac:dyDescent="0.25">
      <c r="H46" s="158"/>
      <c r="I46" s="158"/>
      <c r="J46" s="158"/>
      <c r="K46" s="158"/>
    </row>
    <row r="47" spans="1:12" x14ac:dyDescent="0.25">
      <c r="H47" s="158"/>
      <c r="I47" s="158"/>
      <c r="J47" s="158"/>
      <c r="K47" s="158"/>
    </row>
    <row r="48" spans="1:12" x14ac:dyDescent="0.25">
      <c r="H48" s="158"/>
      <c r="I48" s="158"/>
      <c r="J48" s="158"/>
      <c r="K48" s="158"/>
    </row>
    <row r="49" spans="8:11" x14ac:dyDescent="0.25">
      <c r="H49" s="158"/>
      <c r="I49" s="158"/>
      <c r="J49" s="158"/>
      <c r="K49" s="158"/>
    </row>
    <row r="50" spans="8:11" x14ac:dyDescent="0.25">
      <c r="H50" s="158"/>
      <c r="I50" s="158"/>
      <c r="J50" s="158"/>
      <c r="K50" s="158"/>
    </row>
    <row r="51" spans="8:11" x14ac:dyDescent="0.25">
      <c r="H51" s="158"/>
      <c r="I51" s="158"/>
      <c r="J51" s="158"/>
      <c r="K51" s="158"/>
    </row>
    <row r="52" spans="8:11" x14ac:dyDescent="0.25">
      <c r="H52" s="158"/>
      <c r="I52" s="158"/>
      <c r="J52" s="158"/>
      <c r="K52" s="158"/>
    </row>
    <row r="53" spans="8:11" x14ac:dyDescent="0.25">
      <c r="H53" s="158"/>
      <c r="I53" s="158"/>
      <c r="J53" s="158"/>
      <c r="K53" s="158"/>
    </row>
    <row r="54" spans="8:11" x14ac:dyDescent="0.25">
      <c r="H54" s="158"/>
      <c r="I54" s="158"/>
      <c r="J54" s="158"/>
      <c r="K54" s="158"/>
    </row>
    <row r="55" spans="8:11" x14ac:dyDescent="0.25">
      <c r="H55" s="158"/>
      <c r="I55" s="158"/>
      <c r="J55" s="158"/>
      <c r="K55" s="158"/>
    </row>
    <row r="56" spans="8:11" x14ac:dyDescent="0.25">
      <c r="H56" s="158"/>
      <c r="I56" s="158"/>
      <c r="J56" s="158"/>
      <c r="K56" s="158"/>
    </row>
    <row r="57" spans="8:11" x14ac:dyDescent="0.25">
      <c r="H57" s="158"/>
      <c r="I57" s="158"/>
      <c r="J57" s="158"/>
      <c r="K57" s="158"/>
    </row>
    <row r="58" spans="8:11" x14ac:dyDescent="0.25">
      <c r="H58" s="158"/>
      <c r="I58" s="158"/>
      <c r="J58" s="158"/>
      <c r="K58" s="158"/>
    </row>
    <row r="59" spans="8:11" x14ac:dyDescent="0.25">
      <c r="H59" s="158"/>
      <c r="I59" s="158"/>
      <c r="J59" s="158"/>
      <c r="K59" s="158"/>
    </row>
    <row r="60" spans="8:11" x14ac:dyDescent="0.25">
      <c r="H60" s="158"/>
      <c r="I60" s="158"/>
      <c r="J60" s="158"/>
      <c r="K60" s="158"/>
    </row>
    <row r="61" spans="8:11" x14ac:dyDescent="0.25">
      <c r="H61" s="158"/>
      <c r="I61" s="158"/>
      <c r="J61" s="158"/>
      <c r="K61" s="158"/>
    </row>
    <row r="62" spans="8:11" x14ac:dyDescent="0.25">
      <c r="H62" s="158"/>
      <c r="I62" s="158"/>
      <c r="J62" s="158"/>
      <c r="K62" s="158"/>
    </row>
    <row r="63" spans="8:11" x14ac:dyDescent="0.25">
      <c r="H63" s="158"/>
      <c r="I63" s="158"/>
      <c r="J63" s="158"/>
      <c r="K63" s="158"/>
    </row>
    <row r="64" spans="8:11" x14ac:dyDescent="0.25">
      <c r="H64" s="158"/>
      <c r="I64" s="158"/>
      <c r="J64" s="158"/>
      <c r="K64" s="158"/>
    </row>
    <row r="65" spans="8:11" x14ac:dyDescent="0.25">
      <c r="H65" s="158"/>
      <c r="I65" s="158"/>
      <c r="J65" s="158"/>
      <c r="K65" s="158"/>
    </row>
    <row r="66" spans="8:11" x14ac:dyDescent="0.25">
      <c r="H66" s="158"/>
      <c r="I66" s="158"/>
      <c r="J66" s="158"/>
      <c r="K66" s="158"/>
    </row>
    <row r="67" spans="8:11" x14ac:dyDescent="0.25">
      <c r="H67" s="158"/>
      <c r="I67" s="158"/>
      <c r="J67" s="158"/>
      <c r="K67" s="158"/>
    </row>
    <row r="68" spans="8:11" x14ac:dyDescent="0.25">
      <c r="H68" s="158"/>
      <c r="I68" s="158"/>
      <c r="J68" s="158"/>
      <c r="K68" s="158"/>
    </row>
    <row r="69" spans="8:11" x14ac:dyDescent="0.25">
      <c r="H69" s="158"/>
      <c r="I69" s="158"/>
      <c r="J69" s="158"/>
      <c r="K69" s="158"/>
    </row>
    <row r="70" spans="8:11" x14ac:dyDescent="0.25">
      <c r="H70" s="158"/>
      <c r="I70" s="158"/>
      <c r="J70" s="158"/>
      <c r="K70" s="158"/>
    </row>
    <row r="71" spans="8:11" x14ac:dyDescent="0.25">
      <c r="H71" s="158"/>
      <c r="I71" s="158"/>
      <c r="J71" s="158"/>
      <c r="K71" s="158"/>
    </row>
    <row r="72" spans="8:11" x14ac:dyDescent="0.25">
      <c r="H72" s="158"/>
      <c r="I72" s="158"/>
      <c r="J72" s="158"/>
      <c r="K72" s="158"/>
    </row>
    <row r="73" spans="8:11" x14ac:dyDescent="0.25">
      <c r="H73" s="158"/>
      <c r="I73" s="158"/>
      <c r="J73" s="158"/>
      <c r="K73" s="158"/>
    </row>
    <row r="74" spans="8:11" x14ac:dyDescent="0.25">
      <c r="H74" s="158"/>
      <c r="I74" s="158"/>
      <c r="J74" s="158"/>
      <c r="K74" s="158"/>
    </row>
    <row r="75" spans="8:11" x14ac:dyDescent="0.25">
      <c r="H75" s="158"/>
      <c r="I75" s="158"/>
      <c r="J75" s="158"/>
      <c r="K75" s="158"/>
    </row>
    <row r="76" spans="8:11" x14ac:dyDescent="0.25">
      <c r="H76" s="158"/>
      <c r="I76" s="158"/>
      <c r="J76" s="158"/>
      <c r="K76" s="158"/>
    </row>
    <row r="77" spans="8:11" x14ac:dyDescent="0.25">
      <c r="H77" s="158"/>
      <c r="I77" s="158"/>
      <c r="J77" s="158"/>
      <c r="K77" s="158"/>
    </row>
    <row r="78" spans="8:11" x14ac:dyDescent="0.25">
      <c r="H78" s="158"/>
      <c r="I78" s="158"/>
      <c r="J78" s="158"/>
      <c r="K78" s="158"/>
    </row>
    <row r="79" spans="8:11" x14ac:dyDescent="0.25">
      <c r="H79" s="158"/>
      <c r="I79" s="158"/>
      <c r="J79" s="158"/>
      <c r="K79" s="158"/>
    </row>
    <row r="80" spans="8:11" x14ac:dyDescent="0.25">
      <c r="H80" s="158"/>
      <c r="I80" s="158"/>
      <c r="J80" s="158"/>
      <c r="K80" s="158"/>
    </row>
    <row r="81" spans="8:11" x14ac:dyDescent="0.25">
      <c r="H81" s="158"/>
      <c r="I81" s="158"/>
      <c r="J81" s="158"/>
      <c r="K81" s="158"/>
    </row>
    <row r="82" spans="8:11" x14ac:dyDescent="0.25">
      <c r="H82" s="158"/>
      <c r="I82" s="158"/>
      <c r="J82" s="158"/>
      <c r="K82" s="158"/>
    </row>
    <row r="83" spans="8:11" x14ac:dyDescent="0.25">
      <c r="H83" s="158"/>
      <c r="I83" s="158"/>
      <c r="J83" s="158"/>
      <c r="K83" s="158"/>
    </row>
    <row r="84" spans="8:11" x14ac:dyDescent="0.25">
      <c r="H84" s="158"/>
      <c r="I84" s="158"/>
      <c r="J84" s="158"/>
      <c r="K84" s="158"/>
    </row>
    <row r="85" spans="8:11" x14ac:dyDescent="0.25">
      <c r="H85" s="158"/>
      <c r="I85" s="158"/>
      <c r="J85" s="158"/>
      <c r="K85" s="158"/>
    </row>
    <row r="86" spans="8:11" x14ac:dyDescent="0.25">
      <c r="H86" s="158"/>
      <c r="I86" s="158"/>
      <c r="J86" s="158"/>
      <c r="K86" s="158"/>
    </row>
    <row r="87" spans="8:11" x14ac:dyDescent="0.25">
      <c r="H87" s="158"/>
      <c r="I87" s="158"/>
      <c r="J87" s="158"/>
      <c r="K87" s="158"/>
    </row>
    <row r="88" spans="8:11" x14ac:dyDescent="0.25">
      <c r="H88" s="158"/>
      <c r="I88" s="158"/>
      <c r="J88" s="158"/>
      <c r="K88" s="158"/>
    </row>
    <row r="89" spans="8:11" x14ac:dyDescent="0.25">
      <c r="H89" s="158"/>
      <c r="I89" s="158"/>
      <c r="J89" s="158"/>
      <c r="K89" s="158"/>
    </row>
    <row r="90" spans="8:11" x14ac:dyDescent="0.25">
      <c r="H90" s="158"/>
      <c r="I90" s="158"/>
      <c r="J90" s="158"/>
      <c r="K90" s="158"/>
    </row>
    <row r="91" spans="8:11" x14ac:dyDescent="0.25">
      <c r="H91" s="158"/>
      <c r="I91" s="158"/>
      <c r="J91" s="158"/>
      <c r="K91" s="158"/>
    </row>
    <row r="92" spans="8:11" x14ac:dyDescent="0.25">
      <c r="H92" s="158"/>
      <c r="I92" s="158"/>
      <c r="J92" s="158"/>
      <c r="K92" s="158"/>
    </row>
    <row r="93" spans="8:11" x14ac:dyDescent="0.25">
      <c r="H93" s="158"/>
      <c r="I93" s="158"/>
      <c r="J93" s="158"/>
      <c r="K93" s="158"/>
    </row>
    <row r="94" spans="8:11" x14ac:dyDescent="0.25">
      <c r="H94" s="158"/>
      <c r="I94" s="158"/>
      <c r="J94" s="158"/>
      <c r="K94" s="158"/>
    </row>
    <row r="95" spans="8:11" x14ac:dyDescent="0.25">
      <c r="H95" s="158"/>
      <c r="I95" s="158"/>
      <c r="J95" s="158"/>
      <c r="K95" s="158"/>
    </row>
    <row r="96" spans="8:11" x14ac:dyDescent="0.25">
      <c r="H96" s="158"/>
      <c r="I96" s="158"/>
      <c r="J96" s="158"/>
      <c r="K96" s="158"/>
    </row>
    <row r="97" spans="8:11" x14ac:dyDescent="0.25">
      <c r="H97" s="158"/>
      <c r="I97" s="158"/>
      <c r="J97" s="158"/>
      <c r="K97" s="158"/>
    </row>
    <row r="98" spans="8:11" x14ac:dyDescent="0.25">
      <c r="H98" s="158"/>
      <c r="I98" s="158"/>
      <c r="J98" s="158"/>
      <c r="K98" s="158"/>
    </row>
    <row r="99" spans="8:11" x14ac:dyDescent="0.25">
      <c r="H99" s="158"/>
      <c r="I99" s="158"/>
      <c r="J99" s="158"/>
      <c r="K99" s="158"/>
    </row>
    <row r="100" spans="8:11" x14ac:dyDescent="0.25">
      <c r="H100" s="158"/>
      <c r="I100" s="158"/>
      <c r="J100" s="158"/>
      <c r="K100" s="158"/>
    </row>
    <row r="101" spans="8:11" x14ac:dyDescent="0.25">
      <c r="H101" s="158"/>
      <c r="I101" s="158"/>
      <c r="J101" s="158"/>
      <c r="K101" s="158"/>
    </row>
    <row r="102" spans="8:11" x14ac:dyDescent="0.25">
      <c r="H102" s="158"/>
      <c r="I102" s="158"/>
      <c r="J102" s="158"/>
      <c r="K102" s="158"/>
    </row>
    <row r="103" spans="8:11" x14ac:dyDescent="0.25">
      <c r="H103" s="158"/>
      <c r="I103" s="158"/>
      <c r="J103" s="158"/>
      <c r="K103" s="158"/>
    </row>
    <row r="104" spans="8:11" x14ac:dyDescent="0.25">
      <c r="H104" s="158"/>
      <c r="I104" s="158"/>
      <c r="J104" s="158"/>
      <c r="K104" s="158"/>
    </row>
    <row r="105" spans="8:11" x14ac:dyDescent="0.25">
      <c r="H105" s="158"/>
      <c r="I105" s="158"/>
      <c r="J105" s="158"/>
      <c r="K105" s="158"/>
    </row>
    <row r="106" spans="8:11" x14ac:dyDescent="0.25">
      <c r="H106" s="158"/>
      <c r="I106" s="158"/>
      <c r="J106" s="158"/>
      <c r="K106" s="158"/>
    </row>
    <row r="107" spans="8:11" x14ac:dyDescent="0.25">
      <c r="H107" s="158"/>
      <c r="I107" s="158"/>
      <c r="J107" s="158"/>
      <c r="K107" s="158"/>
    </row>
    <row r="108" spans="8:11" x14ac:dyDescent="0.25">
      <c r="H108" s="158"/>
      <c r="I108" s="158"/>
      <c r="J108" s="158"/>
      <c r="K108" s="158"/>
    </row>
    <row r="109" spans="8:11" x14ac:dyDescent="0.25">
      <c r="H109" s="158"/>
      <c r="I109" s="158"/>
      <c r="J109" s="158"/>
      <c r="K109" s="158"/>
    </row>
    <row r="110" spans="8:11" x14ac:dyDescent="0.25">
      <c r="H110" s="158"/>
      <c r="I110" s="158"/>
      <c r="J110" s="158"/>
      <c r="K110" s="158"/>
    </row>
    <row r="111" spans="8:11" x14ac:dyDescent="0.25">
      <c r="H111" s="158"/>
      <c r="I111" s="158"/>
      <c r="J111" s="158"/>
      <c r="K111" s="158"/>
    </row>
    <row r="112" spans="8:11" x14ac:dyDescent="0.25">
      <c r="H112" s="158"/>
      <c r="I112" s="158"/>
      <c r="J112" s="158"/>
      <c r="K112" s="158"/>
    </row>
    <row r="113" spans="8:11" x14ac:dyDescent="0.25">
      <c r="H113" s="158"/>
      <c r="I113" s="158"/>
      <c r="J113" s="158"/>
      <c r="K113" s="158"/>
    </row>
    <row r="114" spans="8:11" x14ac:dyDescent="0.25">
      <c r="H114" s="158"/>
      <c r="I114" s="158"/>
      <c r="J114" s="158"/>
      <c r="K114" s="158"/>
    </row>
    <row r="115" spans="8:11" x14ac:dyDescent="0.25">
      <c r="H115" s="158"/>
      <c r="I115" s="158"/>
      <c r="J115" s="158"/>
      <c r="K115" s="158"/>
    </row>
    <row r="116" spans="8:11" x14ac:dyDescent="0.25">
      <c r="H116" s="158"/>
      <c r="I116" s="158"/>
      <c r="J116" s="158"/>
      <c r="K116" s="158"/>
    </row>
    <row r="117" spans="8:11" x14ac:dyDescent="0.25">
      <c r="H117" s="158"/>
      <c r="I117" s="158"/>
      <c r="J117" s="158"/>
      <c r="K117" s="158"/>
    </row>
    <row r="118" spans="8:11" x14ac:dyDescent="0.25">
      <c r="H118" s="158"/>
      <c r="I118" s="158"/>
      <c r="J118" s="158"/>
      <c r="K118" s="158"/>
    </row>
    <row r="119" spans="8:11" x14ac:dyDescent="0.25">
      <c r="H119" s="158"/>
      <c r="I119" s="158"/>
      <c r="J119" s="158"/>
      <c r="K119" s="158"/>
    </row>
    <row r="120" spans="8:11" x14ac:dyDescent="0.25">
      <c r="H120" s="158"/>
      <c r="I120" s="158"/>
      <c r="J120" s="158"/>
      <c r="K120" s="158"/>
    </row>
    <row r="121" spans="8:11" x14ac:dyDescent="0.25">
      <c r="H121" s="158"/>
      <c r="I121" s="158"/>
      <c r="J121" s="158"/>
      <c r="K121" s="158"/>
    </row>
    <row r="122" spans="8:11" x14ac:dyDescent="0.25">
      <c r="H122" s="158"/>
      <c r="I122" s="158"/>
      <c r="J122" s="158"/>
      <c r="K122" s="158"/>
    </row>
    <row r="123" spans="8:11" x14ac:dyDescent="0.25">
      <c r="H123" s="158"/>
      <c r="I123" s="158"/>
      <c r="J123" s="158"/>
      <c r="K123" s="158"/>
    </row>
    <row r="124" spans="8:11" x14ac:dyDescent="0.25">
      <c r="H124" s="158"/>
      <c r="I124" s="158"/>
      <c r="J124" s="158"/>
      <c r="K124" s="158"/>
    </row>
    <row r="125" spans="8:11" x14ac:dyDescent="0.25">
      <c r="H125" s="158"/>
      <c r="I125" s="158"/>
      <c r="J125" s="158"/>
      <c r="K125" s="158"/>
    </row>
    <row r="126" spans="8:11" x14ac:dyDescent="0.25">
      <c r="H126" s="158"/>
      <c r="I126" s="158"/>
      <c r="J126" s="158"/>
      <c r="K126" s="158"/>
    </row>
    <row r="127" spans="8:11" x14ac:dyDescent="0.25">
      <c r="H127" s="158"/>
      <c r="I127" s="158"/>
      <c r="J127" s="158"/>
      <c r="K127" s="158"/>
    </row>
    <row r="128" spans="8:11" x14ac:dyDescent="0.25">
      <c r="H128" s="158"/>
      <c r="I128" s="158"/>
      <c r="J128" s="158"/>
      <c r="K128" s="158"/>
    </row>
    <row r="129" spans="8:11" x14ac:dyDescent="0.25">
      <c r="H129" s="158"/>
      <c r="I129" s="158"/>
      <c r="J129" s="158"/>
      <c r="K129" s="158"/>
    </row>
    <row r="130" spans="8:11" x14ac:dyDescent="0.25">
      <c r="H130" s="158"/>
      <c r="I130" s="158"/>
      <c r="J130" s="158"/>
      <c r="K130" s="158"/>
    </row>
    <row r="131" spans="8:11" x14ac:dyDescent="0.25">
      <c r="H131" s="158"/>
      <c r="I131" s="158"/>
      <c r="J131" s="158"/>
      <c r="K131" s="158"/>
    </row>
    <row r="132" spans="8:11" x14ac:dyDescent="0.25">
      <c r="H132" s="158"/>
      <c r="I132" s="158"/>
      <c r="J132" s="158"/>
      <c r="K132" s="158"/>
    </row>
    <row r="133" spans="8:11" x14ac:dyDescent="0.25">
      <c r="H133" s="158"/>
      <c r="I133" s="158"/>
      <c r="J133" s="158"/>
      <c r="K133" s="158"/>
    </row>
    <row r="134" spans="8:11" x14ac:dyDescent="0.25">
      <c r="H134" s="158"/>
      <c r="I134" s="158"/>
      <c r="J134" s="158"/>
      <c r="K134" s="158"/>
    </row>
    <row r="135" spans="8:11" x14ac:dyDescent="0.25">
      <c r="H135" s="158"/>
      <c r="I135" s="158"/>
      <c r="J135" s="158"/>
      <c r="K135" s="158"/>
    </row>
    <row r="136" spans="8:11" x14ac:dyDescent="0.25">
      <c r="H136" s="158"/>
      <c r="I136" s="158"/>
      <c r="J136" s="158"/>
      <c r="K136" s="158"/>
    </row>
    <row r="137" spans="8:11" x14ac:dyDescent="0.25">
      <c r="H137" s="158"/>
      <c r="I137" s="158"/>
      <c r="J137" s="158"/>
      <c r="K137" s="158"/>
    </row>
    <row r="138" spans="8:11" x14ac:dyDescent="0.25">
      <c r="H138" s="158"/>
      <c r="I138" s="158"/>
      <c r="J138" s="158"/>
      <c r="K138" s="158"/>
    </row>
    <row r="139" spans="8:11" x14ac:dyDescent="0.25">
      <c r="H139" s="158"/>
      <c r="I139" s="158"/>
      <c r="J139" s="158"/>
      <c r="K139" s="158"/>
    </row>
    <row r="140" spans="8:11" x14ac:dyDescent="0.25">
      <c r="H140" s="158"/>
      <c r="I140" s="158"/>
      <c r="J140" s="158"/>
      <c r="K140" s="158"/>
    </row>
    <row r="141" spans="8:11" x14ac:dyDescent="0.25">
      <c r="H141" s="158"/>
      <c r="I141" s="158"/>
      <c r="J141" s="158"/>
      <c r="K141" s="158"/>
    </row>
    <row r="142" spans="8:11" x14ac:dyDescent="0.25">
      <c r="H142" s="158"/>
      <c r="I142" s="158"/>
      <c r="J142" s="158"/>
      <c r="K142" s="158"/>
    </row>
    <row r="143" spans="8:11" x14ac:dyDescent="0.25">
      <c r="H143" s="158"/>
      <c r="I143" s="158"/>
      <c r="J143" s="158"/>
      <c r="K143" s="158"/>
    </row>
    <row r="144" spans="8:11" x14ac:dyDescent="0.25">
      <c r="H144" s="158"/>
      <c r="I144" s="158"/>
      <c r="J144" s="158"/>
      <c r="K144" s="158"/>
    </row>
    <row r="145" spans="8:11" x14ac:dyDescent="0.25">
      <c r="H145" s="158"/>
      <c r="I145" s="158"/>
      <c r="J145" s="158"/>
      <c r="K145" s="158"/>
    </row>
    <row r="146" spans="8:11" x14ac:dyDescent="0.25">
      <c r="H146" s="158"/>
      <c r="I146" s="158"/>
      <c r="J146" s="158"/>
      <c r="K146" s="158"/>
    </row>
    <row r="147" spans="8:11" x14ac:dyDescent="0.25">
      <c r="H147" s="158"/>
      <c r="I147" s="158"/>
      <c r="J147" s="158"/>
      <c r="K147" s="158"/>
    </row>
    <row r="148" spans="8:11" x14ac:dyDescent="0.25">
      <c r="H148" s="158"/>
      <c r="I148" s="158"/>
      <c r="J148" s="158"/>
      <c r="K148" s="158"/>
    </row>
    <row r="149" spans="8:11" x14ac:dyDescent="0.25">
      <c r="H149" s="158"/>
      <c r="I149" s="158"/>
      <c r="J149" s="158"/>
      <c r="K149" s="158"/>
    </row>
    <row r="150" spans="8:11" x14ac:dyDescent="0.25">
      <c r="H150" s="158"/>
      <c r="I150" s="158"/>
      <c r="J150" s="158"/>
      <c r="K150" s="158"/>
    </row>
    <row r="151" spans="8:11" x14ac:dyDescent="0.25">
      <c r="H151" s="158"/>
      <c r="I151" s="158"/>
      <c r="J151" s="158"/>
      <c r="K151" s="158"/>
    </row>
    <row r="152" spans="8:11" x14ac:dyDescent="0.25">
      <c r="H152" s="158"/>
      <c r="I152" s="158"/>
      <c r="J152" s="158"/>
      <c r="K152" s="158"/>
    </row>
    <row r="153" spans="8:11" x14ac:dyDescent="0.25">
      <c r="H153" s="158"/>
      <c r="I153" s="158"/>
      <c r="J153" s="158"/>
      <c r="K153" s="158"/>
    </row>
    <row r="154" spans="8:11" x14ac:dyDescent="0.25">
      <c r="H154" s="158"/>
      <c r="I154" s="158"/>
      <c r="J154" s="158"/>
      <c r="K154" s="158"/>
    </row>
    <row r="155" spans="8:11" x14ac:dyDescent="0.25">
      <c r="H155" s="158"/>
      <c r="I155" s="158"/>
      <c r="J155" s="158"/>
      <c r="K155" s="158"/>
    </row>
    <row r="156" spans="8:11" x14ac:dyDescent="0.25">
      <c r="H156" s="158"/>
      <c r="I156" s="158"/>
      <c r="J156" s="158"/>
      <c r="K156" s="158"/>
    </row>
    <row r="157" spans="8:11" x14ac:dyDescent="0.25">
      <c r="H157" s="158"/>
      <c r="I157" s="158"/>
      <c r="J157" s="158"/>
      <c r="K157" s="158"/>
    </row>
    <row r="158" spans="8:11" x14ac:dyDescent="0.25">
      <c r="H158" s="158"/>
      <c r="I158" s="158"/>
      <c r="J158" s="158"/>
      <c r="K158" s="158"/>
    </row>
    <row r="159" spans="8:11" x14ac:dyDescent="0.25">
      <c r="H159" s="158"/>
      <c r="I159" s="158"/>
      <c r="J159" s="158"/>
      <c r="K159" s="158"/>
    </row>
    <row r="160" spans="8:11" x14ac:dyDescent="0.25">
      <c r="H160" s="158"/>
      <c r="I160" s="158"/>
      <c r="J160" s="158"/>
      <c r="K160" s="158"/>
    </row>
    <row r="161" spans="8:11" x14ac:dyDescent="0.25">
      <c r="H161" s="158"/>
      <c r="I161" s="158"/>
      <c r="J161" s="158"/>
      <c r="K161" s="158"/>
    </row>
    <row r="162" spans="8:11" x14ac:dyDescent="0.25">
      <c r="H162" s="158"/>
      <c r="I162" s="158"/>
      <c r="J162" s="158"/>
      <c r="K162" s="158"/>
    </row>
    <row r="163" spans="8:11" x14ac:dyDescent="0.25">
      <c r="H163" s="158"/>
      <c r="I163" s="158"/>
      <c r="J163" s="158"/>
      <c r="K163" s="158"/>
    </row>
    <row r="164" spans="8:11" x14ac:dyDescent="0.25">
      <c r="H164" s="158"/>
      <c r="I164" s="158"/>
      <c r="J164" s="158"/>
      <c r="K164" s="158"/>
    </row>
    <row r="165" spans="8:11" x14ac:dyDescent="0.25">
      <c r="H165" s="158"/>
      <c r="I165" s="158"/>
      <c r="J165" s="158"/>
      <c r="K165" s="158"/>
    </row>
    <row r="166" spans="8:11" x14ac:dyDescent="0.25">
      <c r="H166" s="158"/>
      <c r="I166" s="158"/>
      <c r="J166" s="158"/>
      <c r="K166" s="158"/>
    </row>
    <row r="167" spans="8:11" x14ac:dyDescent="0.25">
      <c r="H167" s="158"/>
      <c r="I167" s="158"/>
      <c r="J167" s="158"/>
      <c r="K167" s="158"/>
    </row>
    <row r="168" spans="8:11" x14ac:dyDescent="0.25">
      <c r="H168" s="158"/>
      <c r="I168" s="158"/>
      <c r="J168" s="158"/>
      <c r="K168" s="158"/>
    </row>
    <row r="169" spans="8:11" x14ac:dyDescent="0.25">
      <c r="H169" s="158"/>
      <c r="I169" s="158"/>
      <c r="J169" s="158"/>
      <c r="K169" s="158"/>
    </row>
    <row r="170" spans="8:11" x14ac:dyDescent="0.25">
      <c r="H170" s="158"/>
      <c r="I170" s="158"/>
      <c r="J170" s="158"/>
      <c r="K170" s="158"/>
    </row>
    <row r="171" spans="8:11" x14ac:dyDescent="0.25">
      <c r="H171" s="158"/>
      <c r="I171" s="158"/>
      <c r="J171" s="158"/>
      <c r="K171" s="158"/>
    </row>
    <row r="172" spans="8:11" x14ac:dyDescent="0.25">
      <c r="H172" s="158"/>
      <c r="I172" s="158"/>
      <c r="J172" s="158"/>
      <c r="K172" s="158"/>
    </row>
    <row r="173" spans="8:11" x14ac:dyDescent="0.25">
      <c r="H173" s="158"/>
      <c r="I173" s="158"/>
      <c r="J173" s="158"/>
      <c r="K173" s="158"/>
    </row>
  </sheetData>
  <sheetProtection algorithmName="SHA-512" hashValue="FTs5zSqtOghA5/bHI/YGvn/QEduAS+kCn3Y/rZ0w8qG+8btzjyQo/JLbmjqSnOSSM+YigvOg5RvMHkntuGg+qw==" saltValue="oTs5Zirr36A7fhi3snpxPg=="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4/2&amp;"Arial,Poševno"&amp;8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3C6613-307B-42C1-8761-18A4FEE9D62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17401FA-B072-4704-98C0-D1A77825BEDD}">
  <ds:schemaRefs>
    <ds:schemaRef ds:uri="http://schemas.microsoft.com/sharepoint/v3/contenttype/forms"/>
  </ds:schemaRefs>
</ds:datastoreItem>
</file>

<file path=customXml/itemProps3.xml><?xml version="1.0" encoding="utf-8"?>
<ds:datastoreItem xmlns:ds="http://schemas.openxmlformats.org/officeDocument/2006/customXml" ds:itemID="{347A473B-DA9B-4FEE-9B2B-414A7CC3A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8</vt:i4>
      </vt:variant>
    </vt:vector>
  </HeadingPairs>
  <TitlesOfParts>
    <vt:vector size="12" baseType="lpstr">
      <vt:lpstr>rekapitulacija - str.inst.</vt:lpstr>
      <vt:lpstr>0.</vt:lpstr>
      <vt:lpstr>1.</vt:lpstr>
      <vt:lpstr>2</vt:lpstr>
      <vt:lpstr>'0.'!Področje_tiskanja</vt:lpstr>
      <vt:lpstr>'1.'!Področje_tiskanja</vt:lpstr>
      <vt:lpstr>'2'!Področje_tiskanja</vt:lpstr>
      <vt:lpstr>'rekapitulacija - str.inst.'!Področje_tiskanja</vt:lpstr>
      <vt:lpstr>'0.'!Tiskanje_naslovov</vt:lpstr>
      <vt:lpstr>'1.'!Tiskanje_naslovov</vt:lpstr>
      <vt:lpstr>'2'!Tiskanje_naslovov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2020-10-27T08:34:50Z</cp:lastPrinted>
  <dcterms:created xsi:type="dcterms:W3CDTF">2000-06-09T14:07:04Z</dcterms:created>
  <dcterms:modified xsi:type="dcterms:W3CDTF">2021-07-14T06:20:44Z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