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a_delovni_zvezek"/>
  <mc:AlternateContent xmlns:mc="http://schemas.openxmlformats.org/markup-compatibility/2006">
    <mc:Choice Requires="x15">
      <x15ac:absPath xmlns:x15ac="http://schemas.microsoft.com/office/spreadsheetml/2010/11/ac" url="https://csod.sharepoint.com/sites/SplosneZadeve/Dokumenti v skupni rabi/JN/2022/JN10_GOI dela UZ/1_Razpisna dokumentacija/"/>
    </mc:Choice>
  </mc:AlternateContent>
  <xr:revisionPtr revIDLastSave="37" documentId="8_{861FA073-5DC4-4CF3-AEEE-278443367724}" xr6:coauthVersionLast="47" xr6:coauthVersionMax="47" xr10:uidLastSave="{6060563D-BD27-4432-B4FB-D65CBB8F7622}"/>
  <bookViews>
    <workbookView xWindow="-120" yWindow="-120" windowWidth="29040" windowHeight="15990" tabRatio="707" xr2:uid="{00000000-000D-0000-FFFF-FFFF00000000}"/>
  </bookViews>
  <sheets>
    <sheet name="Rekapitulacija" sheetId="3" r:id="rId1"/>
    <sheet name="&quot;A&quot; uvodni del" sheetId="23" r:id="rId2"/>
    <sheet name="&quot;B&quot; pripravljalna dela" sheetId="24" r:id="rId3"/>
    <sheet name="&quot;C&quot; gradbena dela" sheetId="25" r:id="rId4"/>
    <sheet name="&quot;D&quot; obrtniška dela" sheetId="26" r:id="rId5"/>
    <sheet name="&quot;E&quot; Elektroinšt" sheetId="29" r:id="rId6"/>
    <sheet name="&quot;F&quot; SI - Ogrevanje_Hlajenje" sheetId="31" r:id="rId7"/>
    <sheet name="&quot;F&quot; SI-Vodovod" sheetId="30" r:id="rId8"/>
    <sheet name="&quot;G&quot; načrt PID" sheetId="28" r:id="rId9"/>
  </sheets>
  <definedNames>
    <definedName name="_xlnm._FilterDatabase" localSheetId="5" hidden="1">'"E" Elektroinšt'!#REF!</definedName>
    <definedName name="_xlnm.Print_Area" localSheetId="1">'"A" uvodni del'!$A$1:$B$22</definedName>
    <definedName name="_xlnm.Print_Area" localSheetId="2">'"B" pripravljalna dela'!$A$1:$F$5</definedName>
    <definedName name="_xlnm.Print_Area" localSheetId="3">'"C" gradbena dela'!$A$1:$F$17</definedName>
    <definedName name="_xlnm.Print_Area" localSheetId="4">'"D" obrtniška dela'!$A$1:$F$36</definedName>
    <definedName name="_xlnm.Print_Area" localSheetId="5">'"E" Elektroinšt'!$A$1:$F$403</definedName>
    <definedName name="_xlnm.Print_Area" localSheetId="6">'"F" SI - Ogrevanje_Hlajenje'!$A$1:$F$78</definedName>
    <definedName name="_xlnm.Print_Area" localSheetId="7">'"F" SI-Vodovod'!$A$1:$F$104</definedName>
    <definedName name="_xlnm.Print_Area" localSheetId="0">Rekapitulacija!$A$1:$D$42</definedName>
    <definedName name="_xlnm.Print_Titles" localSheetId="2">'"B" pripravljalna dela'!#REF!</definedName>
    <definedName name="_xlnm.Print_Titles" localSheetId="3">'"C" gradbena dela'!#REF!</definedName>
    <definedName name="_xlnm.Print_Titles" localSheetId="4">'"D" obrtniška dela'!#REF!</definedName>
    <definedName name="_xlnm.Print_Titles" localSheetId="5">'"E" Elektroinšt'!$1:$1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 i="26" l="1"/>
  <c r="F8" i="25"/>
  <c r="A8" i="25"/>
  <c r="F262" i="29"/>
  <c r="F19" i="26"/>
  <c r="F16" i="26" l="1"/>
  <c r="F14" i="26"/>
  <c r="F17" i="30" l="1"/>
  <c r="F14" i="30"/>
  <c r="D37" i="3"/>
  <c r="H305" i="29"/>
  <c r="F3" i="24"/>
  <c r="D35" i="26" l="1"/>
  <c r="D19" i="31" l="1"/>
  <c r="F21" i="26" l="1"/>
  <c r="F17" i="26" l="1"/>
  <c r="F18" i="26" l="1"/>
  <c r="A12" i="25" l="1"/>
  <c r="A13" i="25" s="1"/>
  <c r="A14" i="25" s="1"/>
  <c r="A15" i="25" s="1"/>
  <c r="A16" i="25" s="1"/>
  <c r="A5" i="25"/>
  <c r="A6" i="25" s="1"/>
  <c r="A7" i="25" s="1"/>
  <c r="A31" i="26"/>
  <c r="A32" i="26" s="1"/>
  <c r="A33" i="26" s="1"/>
  <c r="A34" i="26" s="1"/>
  <c r="A35" i="26" s="1"/>
  <c r="A25" i="26"/>
  <c r="A26" i="26" s="1"/>
  <c r="A27" i="26" s="1"/>
  <c r="A4" i="26"/>
  <c r="A5" i="26" s="1"/>
  <c r="A6" i="26" s="1"/>
  <c r="F46" i="30" l="1"/>
  <c r="F39" i="29"/>
  <c r="F32" i="26"/>
  <c r="F35" i="26"/>
  <c r="F34" i="26"/>
  <c r="F33" i="26"/>
  <c r="F31" i="26"/>
  <c r="F26" i="26"/>
  <c r="F25" i="26"/>
  <c r="F15" i="26"/>
  <c r="F13" i="26"/>
  <c r="F12" i="26"/>
  <c r="F6" i="26"/>
  <c r="F5" i="26"/>
  <c r="F4" i="26"/>
  <c r="F16" i="25"/>
  <c r="F15" i="25"/>
  <c r="F14" i="25"/>
  <c r="F13" i="25"/>
  <c r="F12" i="25"/>
  <c r="F7" i="25"/>
  <c r="F6" i="25"/>
  <c r="F9" i="25" s="1"/>
  <c r="F5" i="25"/>
  <c r="B78" i="31"/>
  <c r="B104" i="30"/>
  <c r="F17" i="25" l="1"/>
  <c r="F36" i="26"/>
  <c r="F8" i="26"/>
  <c r="F28" i="26"/>
  <c r="D16" i="3" s="1"/>
  <c r="F22" i="26"/>
  <c r="B403" i="29"/>
  <c r="F401" i="29"/>
  <c r="F399" i="29"/>
  <c r="F397" i="29"/>
  <c r="F395" i="29"/>
  <c r="F393" i="29"/>
  <c r="F391" i="29"/>
  <c r="F389" i="29"/>
  <c r="F387" i="29"/>
  <c r="F385" i="29"/>
  <c r="F383" i="29"/>
  <c r="F381" i="29"/>
  <c r="F379" i="29"/>
  <c r="F377" i="29"/>
  <c r="F375" i="29"/>
  <c r="A375" i="29"/>
  <c r="B370" i="29"/>
  <c r="F368" i="29"/>
  <c r="F366" i="29"/>
  <c r="F364" i="29"/>
  <c r="F362" i="29"/>
  <c r="F360" i="29"/>
  <c r="F357" i="29"/>
  <c r="F353" i="29"/>
  <c r="A351" i="29"/>
  <c r="A355" i="29" s="1"/>
  <c r="B346" i="29"/>
  <c r="F344" i="29"/>
  <c r="F342" i="29"/>
  <c r="F340" i="29"/>
  <c r="F338" i="29"/>
  <c r="F336" i="29"/>
  <c r="F334" i="29"/>
  <c r="F332" i="29"/>
  <c r="F330" i="29"/>
  <c r="F328" i="29"/>
  <c r="F325" i="29"/>
  <c r="F321" i="29"/>
  <c r="F320" i="29"/>
  <c r="F319" i="29"/>
  <c r="A317" i="29"/>
  <c r="B312" i="29"/>
  <c r="F310" i="29"/>
  <c r="F308" i="29"/>
  <c r="F294" i="29"/>
  <c r="F292" i="29"/>
  <c r="F289" i="29"/>
  <c r="F286" i="29"/>
  <c r="F285" i="29"/>
  <c r="F284" i="29"/>
  <c r="F283" i="29"/>
  <c r="F279" i="29"/>
  <c r="F278" i="29"/>
  <c r="F277" i="29"/>
  <c r="F276" i="29"/>
  <c r="F272" i="29"/>
  <c r="F271" i="29"/>
  <c r="A269" i="29"/>
  <c r="A274" i="29" s="1"/>
  <c r="B264" i="29"/>
  <c r="F242" i="29"/>
  <c r="F220" i="29"/>
  <c r="A212" i="29"/>
  <c r="A222" i="29" s="1"/>
  <c r="B194" i="29"/>
  <c r="F192" i="29"/>
  <c r="F191" i="29"/>
  <c r="F190" i="29"/>
  <c r="F189" i="29"/>
  <c r="F188" i="29"/>
  <c r="F186" i="29"/>
  <c r="B157" i="29"/>
  <c r="F155" i="29"/>
  <c r="F153" i="29"/>
  <c r="F151" i="29"/>
  <c r="F149" i="29"/>
  <c r="F148" i="29"/>
  <c r="F147" i="29"/>
  <c r="F146" i="29"/>
  <c r="F145" i="29"/>
  <c r="F142" i="29"/>
  <c r="F140" i="29"/>
  <c r="F138" i="29"/>
  <c r="F136" i="29"/>
  <c r="F134" i="29"/>
  <c r="F132" i="29"/>
  <c r="F130" i="29"/>
  <c r="F127" i="29"/>
  <c r="F125" i="29"/>
  <c r="F124" i="29"/>
  <c r="F123" i="29"/>
  <c r="F122" i="29"/>
  <c r="F119" i="29"/>
  <c r="F116" i="29"/>
  <c r="F115" i="29"/>
  <c r="F111" i="29"/>
  <c r="F110" i="29"/>
  <c r="F107" i="29"/>
  <c r="F106" i="29"/>
  <c r="F102" i="29"/>
  <c r="F101" i="29"/>
  <c r="F98" i="29"/>
  <c r="F97" i="29"/>
  <c r="F93" i="29"/>
  <c r="F92" i="29"/>
  <c r="F91" i="29"/>
  <c r="F90" i="29"/>
  <c r="F89" i="29"/>
  <c r="F85" i="29"/>
  <c r="F83" i="29"/>
  <c r="F80" i="29"/>
  <c r="F79" i="29"/>
  <c r="F78" i="29"/>
  <c r="F77" i="29"/>
  <c r="F73" i="29"/>
  <c r="F72" i="29"/>
  <c r="F71" i="29"/>
  <c r="F70" i="29"/>
  <c r="F69" i="29"/>
  <c r="F68" i="29"/>
  <c r="F67" i="29"/>
  <c r="F66" i="29"/>
  <c r="F65" i="29"/>
  <c r="F64" i="29"/>
  <c r="F63" i="29"/>
  <c r="F62" i="29"/>
  <c r="F61" i="29"/>
  <c r="F60" i="29"/>
  <c r="F59" i="29"/>
  <c r="A56" i="29"/>
  <c r="B52" i="29"/>
  <c r="F50" i="29"/>
  <c r="F48" i="29"/>
  <c r="F46" i="29"/>
  <c r="F44" i="29"/>
  <c r="F43" i="29"/>
  <c r="F42" i="29"/>
  <c r="F41" i="29"/>
  <c r="F40" i="29"/>
  <c r="F37" i="29"/>
  <c r="F35" i="29"/>
  <c r="F33" i="29"/>
  <c r="F31" i="29"/>
  <c r="F28" i="29"/>
  <c r="F26" i="29"/>
  <c r="F24" i="29"/>
  <c r="F22" i="29"/>
  <c r="A22" i="29"/>
  <c r="F3" i="28"/>
  <c r="F4" i="28" s="1"/>
  <c r="F76" i="31"/>
  <c r="F74" i="31"/>
  <c r="F72" i="31"/>
  <c r="F70" i="31"/>
  <c r="F68" i="31"/>
  <c r="F66" i="31"/>
  <c r="F64" i="31"/>
  <c r="F60" i="31"/>
  <c r="F56" i="31"/>
  <c r="F55" i="31"/>
  <c r="F54" i="31"/>
  <c r="F50" i="31"/>
  <c r="F49" i="31"/>
  <c r="F48" i="31"/>
  <c r="F47" i="31"/>
  <c r="F46" i="31"/>
  <c r="F42" i="31"/>
  <c r="F41" i="31"/>
  <c r="F40" i="31"/>
  <c r="F39" i="31"/>
  <c r="F35" i="31"/>
  <c r="F33" i="31"/>
  <c r="F31" i="31"/>
  <c r="F28" i="31"/>
  <c r="F25" i="31"/>
  <c r="F24" i="31"/>
  <c r="F23" i="31"/>
  <c r="F22" i="31"/>
  <c r="F21" i="31"/>
  <c r="F20" i="31"/>
  <c r="F19" i="31"/>
  <c r="F18" i="31"/>
  <c r="F17" i="31"/>
  <c r="F16" i="31"/>
  <c r="F15" i="31"/>
  <c r="F14" i="31"/>
  <c r="F13" i="31"/>
  <c r="F12" i="31"/>
  <c r="A10" i="31"/>
  <c r="F8" i="31"/>
  <c r="F7" i="31"/>
  <c r="F6" i="31"/>
  <c r="F102" i="30"/>
  <c r="F100" i="30"/>
  <c r="F98" i="30"/>
  <c r="F96" i="30"/>
  <c r="F94" i="30"/>
  <c r="F92" i="30"/>
  <c r="F90" i="30"/>
  <c r="F88" i="30"/>
  <c r="F86" i="30"/>
  <c r="F81" i="30"/>
  <c r="F77" i="30"/>
  <c r="F74" i="30"/>
  <c r="F71" i="30"/>
  <c r="F68" i="30"/>
  <c r="F65" i="30"/>
  <c r="F62" i="30"/>
  <c r="F61" i="30"/>
  <c r="F58" i="30"/>
  <c r="F53" i="30"/>
  <c r="F49" i="30"/>
  <c r="F43" i="30"/>
  <c r="F42" i="30"/>
  <c r="F39" i="30"/>
  <c r="F36" i="30"/>
  <c r="F32" i="30"/>
  <c r="F28" i="30"/>
  <c r="F27" i="30"/>
  <c r="F26" i="30"/>
  <c r="F25" i="30"/>
  <c r="F21" i="30"/>
  <c r="F11" i="30"/>
  <c r="F8" i="30"/>
  <c r="A7" i="30"/>
  <c r="F5" i="30"/>
  <c r="D9" i="3" l="1"/>
  <c r="F19" i="25"/>
  <c r="D15" i="3"/>
  <c r="F38" i="26"/>
  <c r="F264" i="29"/>
  <c r="D24" i="3" s="1"/>
  <c r="D10" i="3"/>
  <c r="D17" i="3"/>
  <c r="A24" i="29"/>
  <c r="A26" i="29" s="1"/>
  <c r="A28" i="29" s="1"/>
  <c r="A31" i="29" s="1"/>
  <c r="F312" i="29"/>
  <c r="D25" i="3" s="1"/>
  <c r="F403" i="29"/>
  <c r="D28" i="3" s="1"/>
  <c r="F157" i="29"/>
  <c r="D22" i="3" s="1"/>
  <c r="F346" i="29"/>
  <c r="D26" i="3" s="1"/>
  <c r="F52" i="29"/>
  <c r="F194" i="29"/>
  <c r="D23" i="3" s="1"/>
  <c r="F370" i="29"/>
  <c r="D27" i="3" s="1"/>
  <c r="A244" i="29"/>
  <c r="A75" i="29"/>
  <c r="A282" i="29"/>
  <c r="A360" i="29"/>
  <c r="A323" i="29"/>
  <c r="A328" i="29" s="1"/>
  <c r="A330" i="29" s="1"/>
  <c r="A377" i="29"/>
  <c r="A10" i="30"/>
  <c r="A13" i="30" s="1"/>
  <c r="D21" i="3" l="1"/>
  <c r="D29" i="3" s="1"/>
  <c r="F405" i="29"/>
  <c r="F104" i="30"/>
  <c r="D33" i="3" s="1"/>
  <c r="A332" i="29"/>
  <c r="A334" i="29" s="1"/>
  <c r="A336" i="29" s="1"/>
  <c r="A338" i="29" s="1"/>
  <c r="A362" i="29"/>
  <c r="A364" i="29" s="1"/>
  <c r="A82" i="29"/>
  <c r="A85" i="29" s="1"/>
  <c r="A379" i="29"/>
  <c r="A33" i="29"/>
  <c r="A35" i="29" s="1"/>
  <c r="F78" i="31"/>
  <c r="D32" i="3" s="1"/>
  <c r="A19" i="30"/>
  <c r="A23" i="30" s="1"/>
  <c r="D34" i="3" l="1"/>
  <c r="A340" i="29"/>
  <c r="A342" i="29" s="1"/>
  <c r="A344" i="29" s="1"/>
  <c r="A288" i="29"/>
  <c r="A291" i="29" s="1"/>
  <c r="A87" i="29"/>
  <c r="A37" i="29"/>
  <c r="A366" i="29"/>
  <c r="A368" i="29" s="1"/>
  <c r="A381" i="29"/>
  <c r="A27" i="31"/>
  <c r="A30" i="30"/>
  <c r="A34" i="30" s="1"/>
  <c r="A39" i="29" l="1"/>
  <c r="A294" i="29"/>
  <c r="A296" i="29" s="1"/>
  <c r="A310" i="29" s="1"/>
  <c r="A383" i="29"/>
  <c r="A385" i="29" s="1"/>
  <c r="A96" i="29"/>
  <c r="A30" i="31"/>
  <c r="A38" i="30"/>
  <c r="A41" i="30" s="1"/>
  <c r="A46" i="29" l="1"/>
  <c r="A48" i="29" s="1"/>
  <c r="A50" i="29" s="1"/>
  <c r="A100" i="29"/>
  <c r="A387" i="29"/>
  <c r="A33" i="31"/>
  <c r="A35" i="31" s="1"/>
  <c r="A45" i="30"/>
  <c r="A48" i="30" s="1"/>
  <c r="A51" i="30" s="1"/>
  <c r="A389" i="29" l="1"/>
  <c r="A391" i="29" s="1"/>
  <c r="A393" i="29" s="1"/>
  <c r="A104" i="29"/>
  <c r="A37" i="31"/>
  <c r="A44" i="31" s="1"/>
  <c r="A55" i="30"/>
  <c r="A60" i="30" s="1"/>
  <c r="A395" i="29" l="1"/>
  <c r="A397" i="29" s="1"/>
  <c r="A399" i="29" s="1"/>
  <c r="A401" i="29" s="1"/>
  <c r="A109" i="29"/>
  <c r="A114" i="29" s="1"/>
  <c r="A118" i="29" s="1"/>
  <c r="A121" i="29" s="1"/>
  <c r="A127" i="29" s="1"/>
  <c r="A129" i="29" s="1"/>
  <c r="A132" i="29" s="1"/>
  <c r="A134" i="29" s="1"/>
  <c r="A136" i="29" s="1"/>
  <c r="A64" i="30"/>
  <c r="A67" i="30" s="1"/>
  <c r="A70" i="30" s="1"/>
  <c r="A73" i="30" s="1"/>
  <c r="A76" i="30" s="1"/>
  <c r="A79" i="30" s="1"/>
  <c r="A83" i="30" s="1"/>
  <c r="A88" i="30" s="1"/>
  <c r="A90" i="30" s="1"/>
  <c r="A92" i="30" s="1"/>
  <c r="A94" i="30" s="1"/>
  <c r="A96" i="30" s="1"/>
  <c r="A98" i="30" s="1"/>
  <c r="A100" i="30" s="1"/>
  <c r="A102" i="30" s="1"/>
  <c r="A52" i="31"/>
  <c r="A58" i="31" s="1"/>
  <c r="A62" i="31" s="1"/>
  <c r="A66" i="31" s="1"/>
  <c r="A68" i="31" s="1"/>
  <c r="A70" i="31" s="1"/>
  <c r="A72" i="31" s="1"/>
  <c r="A74" i="31" s="1"/>
  <c r="A76" i="31" s="1"/>
  <c r="A138" i="29" l="1"/>
  <c r="A140" i="29" s="1"/>
  <c r="A142" i="29" s="1"/>
  <c r="A144" i="29" s="1"/>
  <c r="A151" i="29" s="1"/>
  <c r="A153" i="29" s="1"/>
  <c r="A155" i="29" s="1"/>
  <c r="F4" i="24"/>
  <c r="F5" i="24" s="1"/>
  <c r="D7" i="3" s="1"/>
  <c r="D14" i="3" l="1"/>
  <c r="D11" i="3" l="1"/>
  <c r="D18" i="3"/>
  <c r="D39" i="3" l="1"/>
  <c r="D40" i="3" s="1"/>
  <c r="D41" i="3" l="1"/>
  <c r="D42" i="3" s="1"/>
</calcChain>
</file>

<file path=xl/sharedStrings.xml><?xml version="1.0" encoding="utf-8"?>
<sst xmlns="http://schemas.openxmlformats.org/spreadsheetml/2006/main" count="908" uniqueCount="514">
  <si>
    <t>C.1</t>
  </si>
  <si>
    <t>RUŠITVENA IN ODSTRANJEVALNA DELA SKUPAJ :</t>
  </si>
  <si>
    <t>C.5</t>
  </si>
  <si>
    <t>D.1</t>
  </si>
  <si>
    <t>D.2</t>
  </si>
  <si>
    <t>D.3</t>
  </si>
  <si>
    <t>KLJUČAVNIČARSKA DELA SKUPAJ :</t>
  </si>
  <si>
    <t>D.5</t>
  </si>
  <si>
    <t>TALNE OBLOGE SKUPAJ :</t>
  </si>
  <si>
    <t>PRIPRAVLJALNA DELA SKUPAJ :</t>
  </si>
  <si>
    <t>Gostota kamene volne po tem projektu je minimalno 160 kg/m3.</t>
  </si>
  <si>
    <t>OBVEZNI IN SESTAVNI DEL K VSEM POSTAVKAM CELOTNEGA POPISA</t>
  </si>
  <si>
    <t>C.</t>
  </si>
  <si>
    <t>D.</t>
  </si>
  <si>
    <t>E.</t>
  </si>
  <si>
    <t>PRIPRAVLJALNA DELA</t>
  </si>
  <si>
    <t>RUŠITVENA IN ODSTRANJEVALNA DELA</t>
  </si>
  <si>
    <t>KLJUČAVNIČARSKA DELA</t>
  </si>
  <si>
    <t>SUHOMONTAŽNA DELA</t>
  </si>
  <si>
    <t>m'</t>
  </si>
  <si>
    <t>zaščita betona
s premazi za zaščito betona (kot npr. Sikagard -680 S, Sikagard -706 Thixo)
s hidroizolacijskim slojem (kot npr. Sikalastic -822)</t>
  </si>
  <si>
    <t>razpoke
z elastično maso (kot npr. Sikagard -500 W Elastic)</t>
  </si>
  <si>
    <t>izpostavljena armatura
z zaščito pred korozijo (kot npr. SikaTop Armatec -110, EpoCem, Sikadur -32)
z inhibitorji korozije (kot npr. Sika FerroGard -903)</t>
  </si>
  <si>
    <t>odpadanje vrhnjega sloja betona
z nanašanjem sanacijske malte ročno (kot npr. Sika MonoTop -412 N, SikaCem, Gunit 133) s kemijskimi dodatki za beton (kot npr. Sika ViscoCrete)</t>
  </si>
  <si>
    <t>stiki
z elastično maso odporno na UV (kot npr. Sikadur Combiflex System)</t>
  </si>
  <si>
    <t>PRIPRAVLJALNA DELA SKUPAJ</t>
  </si>
  <si>
    <t>m2</t>
  </si>
  <si>
    <t>XPS - ekstrudirani polistiren po tem projektu je tlačne trdnosti 300kPa.</t>
  </si>
  <si>
    <t>cena</t>
  </si>
  <si>
    <t>kom</t>
  </si>
  <si>
    <t>poz.</t>
  </si>
  <si>
    <t>naziv elementa</t>
  </si>
  <si>
    <t>EM</t>
  </si>
  <si>
    <t xml:space="preserve">cena / EM </t>
  </si>
  <si>
    <t>A.</t>
  </si>
  <si>
    <t>GRADBENA DELA</t>
  </si>
  <si>
    <t>B.</t>
  </si>
  <si>
    <t>OBRTNIŠKA DELA</t>
  </si>
  <si>
    <t>SKUPAJ PO POSAMEZNIH DELIH</t>
  </si>
  <si>
    <t>REKAPITULACIJA PO POSAMEZNIH DELIH</t>
  </si>
  <si>
    <t>GRADBENA DELA SKUPAJ</t>
  </si>
  <si>
    <t>VRATA</t>
  </si>
  <si>
    <t>OBRTNIŠKA DELA SKUPAJ</t>
  </si>
  <si>
    <t>Izvajalec se s podpisom pogodbe po tem popisu zaveže k pravočasnemu naročanju materialov, elementa in opreme. Daljši roki izdelave in dobave ne morejo biti vzrok niti za nobeno poenostavitev, niti za zamenjavo nobenega projektiranega materiala, elementa in opreme ter niti za nobeno podaljšanje roka. Vzrok ne more biti niti gradnja preko praznika. Datumi praznikov so javni in znani in izvajalec mora naročilo izvesti tako, da bo dobava pravočasna.</t>
  </si>
  <si>
    <t>V vsako ceno vsakega materiala, elementa in opreme je vključena vgradnja z vsemi potrebnimi in certificiranimi pritrdili, vijaki, lepljenjem, zvari in vsemi stiki, povezavami itd. po projektu tako, da so vsak material, element in oprema v projektirani funkciji, skladni ter predstavljajo celoto z vsemi ostalimi materiali, elementi in opremo po tem projektu. V ceno mora biti vračunano tudi vijačenje vseh, tudi lesenih elementov v armirano betonsko konstrukcijo (npr. podložne letve tlakov, sten in stropov itd.).</t>
  </si>
  <si>
    <t>V vsako ceno vsakega materiala, elementa in opreme so vključeni vsi stroški zaščite pred vsemi poškodbami oseb, prostorov, vsega kar je že vgrajeno in vsako čiščenje, med gradnjo redno in tudi finalno z vsemi odvozi.</t>
  </si>
  <si>
    <t>Vsa vrata na evakuacijski poti iz objekta so opremljena z inox antipanik letvijo za odpiranje (kljuka ali drugačen material kot inox niso sprejemljivi).</t>
  </si>
  <si>
    <t xml:space="preserve">V kolikor načrti iz Projekta za izvedbo (PZI) katerih sestavni del je ta popis, predpisujejo drugačen material, element in opremo, kot ta popis, mora izvajalec o tem pred dobavo in za odločanje pravočasno obvestiti odgovornega vodjo projekta PZI (OVP) in investitorja. OVP in investitor se imata pravico odločiti za kvalitetnejšega in/ali dražjega med obema. </t>
  </si>
  <si>
    <t>Vse potrditve so veljavne le, če so vpisane v gradbeni dnevnik in podpisane tako s strani OVP kot s strani investitorja. Niti izvajalec, niti nadzornik odločitev o nobenih morebitnih spremembah PZI in potrditvah ne smeta sprejemati brez OVP in investitorja. Takšne morebitne spremembe in potrditve se štejejo za neveljavne – morebiti na tej nezakoniti podlagi vgrajeni materiali in oprema pa se na prvi poziv OVP ali investitorja nemudoma odstranijo na strošek izvajalca.</t>
  </si>
  <si>
    <t>Izvajalec morebitne delavniške načrte, ki jih potrebuje za vgradnjo, potrditev ali obračun izdela pravočasno. Stroški delavniških načrtov so všteti v pogodbenih cenah.</t>
  </si>
  <si>
    <t>V vseh cenah mora biti vključen način gradnje, ki se podreja upoštevanju pravil gibanja na varovanem območju vključno z vsakodnevno prijavo in odjavo delavcev na gradbišču.</t>
  </si>
  <si>
    <t>Odstranitev obstoječih radiatorjev</t>
  </si>
  <si>
    <t>Odstranitev vseh cevi za ogrevanje</t>
  </si>
  <si>
    <t>Izvajalec pred naročilom in dobavo ter izdelavo vsakega materiala, elementa in opreme preveri mere na gradbišču, morebitna odstopanja od PZI načrta in tega popisa pa sporoči z obveznim vpisom v gradbeni dnevnik, katerega telefonski klic, e-pošta itd. ne morejo nadomestiti.</t>
  </si>
  <si>
    <t>SKUPAJ Z DDV 22%</t>
  </si>
  <si>
    <t>DDV 22%</t>
  </si>
  <si>
    <t>kol</t>
  </si>
  <si>
    <t>kpl</t>
  </si>
  <si>
    <t>Kot projektiranemu enakovreden material, element ali oprema se šteje samo, če enakovrednost dokazuje tiskani in s strani odgovorne poslovodne osebe podpisani uradni dokument proizvajalca, ki natančno in v istem zaporedju po specifikacijah iz tega popisa primerja dosledno vse karakteristike (ne le nekatere), če mu je predložen vzorec v dveh kosih, ter le, če ga potrdita oba – tako odgovorni vodja projekta PZI (OVP) mag. Bruno Urh, univ. dipl. inž. arh. kot pogodbeni predstavnik in nadzornik investitorja s čitljivima podpisoma v gradbenem dnevniku. Potrditev izbire brez enega od obeh podpisov (OVP in investitor) ni veljavna.</t>
  </si>
  <si>
    <t>Vsi vgrajeni materiali, elementi in oprema imajo slovenski atest in/oziroma imajo takšno v Sloveniji veljavno dokumentacijo (npr. certifikat), ki jo zahteva veljavna zakonodaja o gradnji in/oziroma dokumentacijo, ki je veljavna podlaga za takojšnjo pridobitev soglasja pristojnega izvedenca za tehnični pregled k uporabnemu dovoljenju. Izvajalec pravočasno in pred vgradnjo predloži nadzorniku v pregled vse ateste in ostale dokumente za v njej obračunane materiale, elemente in opremo (v kolikor jih ni priložil že pri tistih, ki so bili podvrženi potrditvi (tak primer je naprimer beton)). V primeru, da vzorci, atesti in/ali ostali dokumenti po mnenju nadzornika ne ustrezajo za takojšnjo pridobitev soglasja pristojnega izvedenca za tehnični pregled k uporabnemu dovoljenju je dolžan tak material, element in opremo zavrniti.</t>
  </si>
  <si>
    <t xml:space="preserve">Vsi vgrajeni sistemi in naprave morajo biti v celoti delujoči. </t>
  </si>
  <si>
    <t xml:space="preserve">V ceno morajo biti vključeni vsi servisi v času garancijske dobe, vključno z vsem materialom. </t>
  </si>
  <si>
    <t>Obvezni sestavni del popisa so Detajli.</t>
  </si>
  <si>
    <t>Sprotno čiščenje delovišča/gradbišča in prostorov/površin, ki se uporabljajo za dostop in so podvrženi vplivom izvajanja del in končno gospodinjsko čiščenje prostorov v ponudbeno ceno.</t>
  </si>
  <si>
    <t>Izvajalec ve, da se dela izvajajo v objektu, ki je v obratovanju in se mora prilagoditi delovnemu času.</t>
  </si>
  <si>
    <t>Zaščita stopnišča in vseh transportnih poti ter vogalov in tlakov.</t>
  </si>
  <si>
    <t>V vseh cenah morajo biti všteti vsi prevozi in prenosi, vsa režijska in vsa pomožna dela potrebna za realizacijo postavke, vsa pritrjevanja, vse vezave, tudi instalacijske, dokumentirani odvoz odpadkov na stalno deponijo z upravnimi dovoljenji za deponiranje posameznih vrst materiala.</t>
  </si>
  <si>
    <t>Vsa vgrajena oprema, ki za svoje obratovanje potrebuje redno periodično vzdrževanje oziroma servisiranje mora biti zasnovana na način, da vzdrževanje, oziroma servisiranje opreme po izteku garancijske dobe ni vezano le na dobavitelja opreme, oziroma le na enega ponudnika.</t>
  </si>
  <si>
    <t>SANACIJA BETONSKIH KONSTRUKCIJ</t>
  </si>
  <si>
    <t>Dobava in polaganje čistilnega tepiha, sestavljenega iz izmeničnih pasov lamele iz aluminija s polnilom iz tapisona in lamele iz aluminija s polnilom kasetnih ščetk (kot npr. EMCO Diplomat) dim. 100 x 150 x 2.2 cm s predhodnim izrezom, izdelavo izravnalne mase z okvirjem predpražnika iz alu profilov, višine 2.2 cm.  Barva in dezen tepiha po izbiri projektanta.</t>
  </si>
  <si>
    <t>Dobava in vgradnja novih kovinskih pragov vrat.</t>
  </si>
  <si>
    <t>Doplačilo za vlagoodporne plošče.</t>
  </si>
  <si>
    <t>SANACIJA BETONSKIH KONSTRUKCIJ SKUPAJ :</t>
  </si>
  <si>
    <t>VRATA - VSE MERE SO ZIDARSKE - PREVERI DOBAVITELJ</t>
  </si>
  <si>
    <t>Načrt PID</t>
  </si>
  <si>
    <t>E.1</t>
  </si>
  <si>
    <t>OBRTNIŠKA DELA SKUPAJ :</t>
  </si>
  <si>
    <t>VZDRŽEVALNA DELA</t>
  </si>
  <si>
    <t>OBLOGE</t>
  </si>
  <si>
    <t>Organizacija sprotnega odvoza odpadkov na stalno deponijo vključno z vsemi stroški transporta, cestne zapore po potrebi, plačilom vseh taks in s predložitvijo evidenčnih listov.</t>
  </si>
  <si>
    <t>Kaskada ob frčadi nad stopniščem višine 0,5 - 1,0 m vključno s podkonstrukcijo.</t>
  </si>
  <si>
    <t xml:space="preserve">Dobava in montaža pregradne stene d = 200 mm kot npr. Knauf W116, enojna kovinska podkonstrukcija d = 2x50 mm, vmesna zvočna izolacija, obojestranska dvoslojna obloga z mavčnimi ploščami d = 12,5 mm, ocenjena zvočna izolirnost Rw = 51 dB, višina stene R60 do 430 cm. Stiki so kitani in bandažirani. </t>
  </si>
  <si>
    <t>Ustreza: po izbiri investitorja</t>
  </si>
  <si>
    <t>kpl.</t>
  </si>
  <si>
    <t>Ustreza: Geberit Duofix ali enakovredno</t>
  </si>
  <si>
    <t xml:space="preserve"> </t>
  </si>
  <si>
    <t>Ustreza: Geberit Duofix s školjko po izbiri investitorja</t>
  </si>
  <si>
    <t>Ustreza: Uponor MLC S ali enakovredno</t>
  </si>
  <si>
    <t xml:space="preserve">  Ø40 x 4,0 mm</t>
  </si>
  <si>
    <t>m</t>
  </si>
  <si>
    <t>Ustreza: Uponor MLC S13 ali enakovredno</t>
  </si>
  <si>
    <t xml:space="preserve">  Ø16 x 2,0 mm</t>
  </si>
  <si>
    <t xml:space="preserve">  Ø20 x 2,25 mm</t>
  </si>
  <si>
    <t xml:space="preserve">  Ø25 x 2,5 mm</t>
  </si>
  <si>
    <t xml:space="preserve">  Ø32 x 3,0 mm </t>
  </si>
  <si>
    <t>Ustreza: Kaimann Kailfex ST ali enakovredno</t>
  </si>
  <si>
    <t xml:space="preserve">  19 x 042 mm</t>
  </si>
  <si>
    <t>- 2,25 kW; 230 V (z el. grelcem)</t>
  </si>
  <si>
    <t>Ustreza: Gorenje TC100ZNT ali enakovredno</t>
  </si>
  <si>
    <t xml:space="preserve">  - gasilni aparat na prah (55A,233B,C) 9/12/15 EG (9kg)</t>
  </si>
  <si>
    <t xml:space="preserve">  DN 15</t>
  </si>
  <si>
    <t>kos.</t>
  </si>
  <si>
    <t xml:space="preserve">  DN 20</t>
  </si>
  <si>
    <t>Ustreza: Gerhard Götze 651 N ali enakovredno</t>
  </si>
  <si>
    <t>R ½; PN 10; +2 … +65 °C,</t>
  </si>
  <si>
    <t>Ustreza: Wilo Star-Z 15 TT ali enakovredno</t>
  </si>
  <si>
    <t xml:space="preserve">  DN 50</t>
  </si>
  <si>
    <t xml:space="preserve">  DN 100</t>
  </si>
  <si>
    <t>Ustreza: ACO ali enakovredno</t>
  </si>
  <si>
    <t>Ustreza: Armacell AC 19 ali enakovredno</t>
  </si>
  <si>
    <t>m²</t>
  </si>
  <si>
    <t>Ustreza: Promat, Promafoam C ali enakovredno</t>
  </si>
  <si>
    <t>- pločevinka prostornine 700 ml</t>
  </si>
  <si>
    <t>- za tesnjenje kanalizacijskih odduhov</t>
  </si>
  <si>
    <t>Ustreza: Isocell RGD ali enakovredno</t>
  </si>
  <si>
    <t xml:space="preserve">  DN 100 (Ø100 - 110 mm)</t>
  </si>
  <si>
    <t>EUR</t>
  </si>
  <si>
    <t>F.</t>
  </si>
  <si>
    <t>Ustreza: Vogel &amp; Noot ali enakovredno</t>
  </si>
  <si>
    <t xml:space="preserve">  11K 500 - 520</t>
  </si>
  <si>
    <t xml:space="preserve">  11K 600 - 400</t>
  </si>
  <si>
    <t xml:space="preserve">  21K-S 900 - 800</t>
  </si>
  <si>
    <t>Ustreza: Vogel &amp; Noot T6 ali enakovredno</t>
  </si>
  <si>
    <t xml:space="preserve">  21VM-S 500 - 600</t>
  </si>
  <si>
    <t xml:space="preserve">  21VM-S 500 - 720</t>
  </si>
  <si>
    <t xml:space="preserve">  21VM-S 500 - 1000</t>
  </si>
  <si>
    <t xml:space="preserve">  21VM-S 900 - 800</t>
  </si>
  <si>
    <t xml:space="preserve">  22VM 500 - 520</t>
  </si>
  <si>
    <t xml:space="preserve">  22VM 500 - 720</t>
  </si>
  <si>
    <t xml:space="preserve">  22VM 500 - 800</t>
  </si>
  <si>
    <t xml:space="preserve">  22VM 600 - 800</t>
  </si>
  <si>
    <t xml:space="preserve">  22VM 600 - 920</t>
  </si>
  <si>
    <t xml:space="preserve">  22VM 600 - 1200</t>
  </si>
  <si>
    <t xml:space="preserve">  22VM 900 - 1400</t>
  </si>
  <si>
    <t xml:space="preserve">  33VM 500 - 600</t>
  </si>
  <si>
    <t xml:space="preserve">  33VM 500 - 720</t>
  </si>
  <si>
    <t xml:space="preserve">  33VM 600 - 720</t>
  </si>
  <si>
    <t xml:space="preserve">  R ½ - Rp ½</t>
  </si>
  <si>
    <t xml:space="preserve">  Ø32 x 3,0 mm</t>
  </si>
  <si>
    <t>Ustreza: Viega Prestabo ali enakovredno</t>
  </si>
  <si>
    <t xml:space="preserve">  12 x 1,2 mm</t>
  </si>
  <si>
    <t xml:space="preserve">  15 x 1,2 mm</t>
  </si>
  <si>
    <t xml:space="preserve">  28 x 1,5 mm</t>
  </si>
  <si>
    <t xml:space="preserve">  35 x 1,5 mm</t>
  </si>
  <si>
    <t xml:space="preserve">  42 x 1,5 mm</t>
  </si>
  <si>
    <t>Ustreza: Kaimann Kailfex ST ali enakovredno -
              nad debelino 32 mm se nanaša v slojih</t>
  </si>
  <si>
    <t xml:space="preserve">  32 x 028 mm</t>
  </si>
  <si>
    <t xml:space="preserve">  32 x 035 mm</t>
  </si>
  <si>
    <t xml:space="preserve">  44 x 042 mm</t>
  </si>
  <si>
    <t>Ustreza: Danfoss AB-QM ali enakovredno</t>
  </si>
  <si>
    <t xml:space="preserve">  DN 25</t>
  </si>
  <si>
    <t>F</t>
  </si>
  <si>
    <r>
      <t>Kompaktni radiator:</t>
    </r>
    <r>
      <rPr>
        <sz val="10"/>
        <rFont val="Calibri"/>
        <family val="2"/>
        <charset val="238"/>
        <scheme val="minor"/>
      </rPr>
      <t xml:space="preserve">
Dobava in montaža jeklenega ploščatega kompaktnega radiatorja, s prašnim nanosom površin po RAL 9016, za obratovalni tlak do 10 bar in delovno temperaturo do 110 °C, s priključkom za dvocevni sistem ogrevanja, z nosilnimi konzolami, vijaki in z vložki za pritrditev ter z zaključnimi letvami</t>
    </r>
  </si>
  <si>
    <r>
      <t>Radiator s sredinskim priključkom:</t>
    </r>
    <r>
      <rPr>
        <sz val="10"/>
        <rFont val="Calibri"/>
        <family val="2"/>
        <charset val="238"/>
        <scheme val="minor"/>
      </rPr>
      <t xml:space="preserve">
Dobava in montaža jeklenega ploščatega radiatorja z vgrajenim ventilom s termostatsko glavo ter s sredinskim priključkom, s prašnim nanosom površin po RAL 9016, za obratovalni tlak do 10 bar in delovno temperaturo do 110 °C, s priključkom za dvocevni sistem ogrevanja, z nosilnimi konzolami, vijaki in z vložki za pritrditev ter z zaključnimi letvami</t>
    </r>
  </si>
  <si>
    <r>
      <t>Radiatorski termostatski ventil - ravni:</t>
    </r>
    <r>
      <rPr>
        <sz val="10"/>
        <rFont val="Calibri"/>
        <family val="2"/>
        <charset val="238"/>
        <scheme val="minor"/>
      </rPr>
      <t xml:space="preserve">
Dobava in montaža ravnega radiatorskega termostatskega ventila s prednastavitvijo pretoka, skupaj s tesnilnim materialom</t>
    </r>
  </si>
  <si>
    <r>
      <t>Radiatorski zaporni ventil - ravni:</t>
    </r>
    <r>
      <rPr>
        <sz val="10"/>
        <rFont val="Calibri"/>
        <family val="2"/>
        <charset val="238"/>
        <scheme val="minor"/>
      </rPr>
      <t xml:space="preserve">
Dobava in montaža ravnega radiatorskega zapornega ventila, skupaj s tesnilnim materialom</t>
    </r>
  </si>
  <si>
    <r>
      <t xml:space="preserve">Priključek za ventilske radiatorje:
</t>
    </r>
    <r>
      <rPr>
        <sz val="10"/>
        <rFont val="Calibri"/>
        <family val="2"/>
        <charset val="238"/>
        <scheme val="minor"/>
      </rPr>
      <t>Dobava in montaža spodnjega priključka R 1/2 za radiatorje z vgrajenim ventilom, skupaj z maticami in tesnilnim materialom</t>
    </r>
  </si>
  <si>
    <r>
      <t>Demontažna dela:</t>
    </r>
    <r>
      <rPr>
        <sz val="10"/>
        <rFont val="Calibri"/>
        <family val="2"/>
        <charset val="238"/>
        <scheme val="minor"/>
      </rPr>
      <t xml:space="preserve">
Demontaža obstoječih inštalacij in naprav ter odvoz na deponijo s plačilom pristojbine</t>
    </r>
  </si>
  <si>
    <r>
      <t>Priključitev na obstoječo inštalacijo:</t>
    </r>
    <r>
      <rPr>
        <sz val="10"/>
        <rFont val="Calibri"/>
        <family val="2"/>
        <charset val="238"/>
        <scheme val="minor"/>
      </rPr>
      <t xml:space="preserve">
Izdelava priključka na obstoječi inštalaciji dovoda in povratka vključno z vsem potrebnim materialom</t>
    </r>
  </si>
  <si>
    <r>
      <t>Tlačni preizkusi:</t>
    </r>
    <r>
      <rPr>
        <sz val="10"/>
        <rFont val="Calibri"/>
        <family val="2"/>
        <charset val="238"/>
        <scheme val="minor"/>
      </rPr>
      <t xml:space="preserve">
Preizkušanje napeljav na tlak in tesnost, izvedeno po navodilih iz načrta, izdaja poročila</t>
    </r>
  </si>
  <si>
    <r>
      <t>Praznjenje sistema:</t>
    </r>
    <r>
      <rPr>
        <sz val="10"/>
        <rFont val="Calibri"/>
        <family val="2"/>
        <charset val="238"/>
        <scheme val="minor"/>
      </rPr>
      <t xml:space="preserve">
Praznjenje obstoječega sistema</t>
    </r>
  </si>
  <si>
    <r>
      <t>Spiranje in polnjenje sistema:</t>
    </r>
    <r>
      <rPr>
        <sz val="10"/>
        <rFont val="Calibri"/>
        <family val="2"/>
        <charset val="238"/>
        <scheme val="minor"/>
      </rPr>
      <t xml:space="preserve">
Spiranje strojnih inštalacij ter polnjenje sistema ogrevanja z mehko vodo</t>
    </r>
  </si>
  <si>
    <r>
      <t>Hidravlično uravnoteženje sistemov:</t>
    </r>
    <r>
      <rPr>
        <sz val="10"/>
        <rFont val="Calibri"/>
        <family val="2"/>
        <charset val="238"/>
        <scheme val="minor"/>
      </rPr>
      <t xml:space="preserve">
Hidravlično uravnoteženje sistemov ogrevanja, meritev pretokov z merilnim inštrumentov, skupaj s poročilom o opravljenih meritvah</t>
    </r>
  </si>
  <si>
    <r>
      <t>Umivalnik z enoročno armaturo:</t>
    </r>
    <r>
      <rPr>
        <sz val="10"/>
        <rFont val="Calibri"/>
        <family val="2"/>
        <charset val="238"/>
        <scheme val="minor"/>
      </rPr>
      <t xml:space="preserve">
Dobava in montaža kompletnega umivalnika, sestavljenega iz:  
- konzolne školjke iz sanitarne keramike dim. 60 x 45 cm za pritrditev na steno,
- kromane stoječe enoročne mešalne armature za umivalnik z dvema medeninastima kromanima kotnima regulirnima ventiloma DN 15 z rozetama in s povezovalnima cevkama,
- kromanega medeninastega sifona DN 32 z vezno cevjo in s kromano rozeto,    
- kompleta s pritrdilnim in tesnilnim materialom</t>
    </r>
  </si>
  <si>
    <r>
      <t>Montažni element za umivalnik:</t>
    </r>
    <r>
      <rPr>
        <sz val="10"/>
        <rFont val="Calibri"/>
        <family val="2"/>
        <charset val="238"/>
        <scheme val="minor"/>
      </rPr>
      <t xml:space="preserve">
Dobava in montaža montažnega elementa za umivalnik s stoječo armaturo, za univerzalno masivno vzidavo in suho montažno vgradnjo, za pred stensko in stensko montažo, s pritrdilnim in tesnilnim materialom</t>
    </r>
  </si>
  <si>
    <r>
      <t xml:space="preserve">WC, konzolni s podometnim kotličkom:
</t>
    </r>
    <r>
      <rPr>
        <sz val="10"/>
        <rFont val="Calibri"/>
        <family val="2"/>
        <charset val="238"/>
        <scheme val="minor"/>
      </rPr>
      <t>Dobava in montaža kompletnega stranišča, sestavljenega iz:
- konzolne školjke iz sanitarne keramike za pritrditev na steno in s stranskim iztokom DN 100,
- vgradnega splakovalnika za univerzalno vzidavo in suho montažno vgradnjo, prostornine 6-9 l, z dvojnim proženjem splakovanja s sprednje strani z največ 3 l porabe vode pri delnem splakovanju ter s PE odtočnim kolenom, prehodnim kosom, z WC priključno garnituro ter s setom za zvočno izolacijo,
- dvojne tipke za proženje,
- polne plastične sedežne deske s pokrovom in z gumijastimi nastavki,
- kromanega kotnega ventila DN15/Ø10 mm za splakovalnik z gibljivo cevko Ø10 mm z rozeto,
- vezne cevi Ø30 mm z manšeto,
- kompleta s pritrdilnim in tesnilnim materialom</t>
    </r>
  </si>
  <si>
    <r>
      <t>Difuzijsko tesna brezšivna večplastna cev v palicah:</t>
    </r>
    <r>
      <rPr>
        <sz val="10"/>
        <rFont val="Calibri"/>
        <family val="2"/>
        <charset val="238"/>
        <scheme val="minor"/>
      </rPr>
      <t xml:space="preserve">
Dobava in montaža difuzijsko tesne večplastne kompozitne cevi PE-RT/AL/PE-RT  po DIN EN 13501 - 1 za ogrevanje, za spajanje z natiskovanjem, z dodatkom za razrez in s spojnimi elementi; trajna obremenitev do 80 °C; PN 10</t>
    </r>
  </si>
  <si>
    <r>
      <t>Predizolirana večplastna kompozitna cev :</t>
    </r>
    <r>
      <rPr>
        <sz val="10"/>
        <rFont val="Calibri"/>
        <family val="2"/>
        <charset val="238"/>
        <scheme val="minor"/>
      </rPr>
      <t xml:space="preserve">
Dobava in montaža predizolirane večplastne kompozitne cevi PE-RT/AL/PE-RT po DIN EN 1350 - 1 za pitno vodo, z dodatkom za razrez, s fitingi in spojnim materialom za spajanje s hladnim stiskanjem z zagotavljanjem tlačne stopnje PN 16, s pritrdilnim materialom ter izolirana s toplotno cevno izolacijo λ = 0,04 W/mK, debeline 13 mm za spajanje z natiskovanjem, z dodatkom za razrez in s spojnimi elementi; do 95 °C; PN 16</t>
    </r>
  </si>
  <si>
    <r>
      <t>Izolacija cevovodovpitne vode:</t>
    </r>
    <r>
      <rPr>
        <sz val="10"/>
        <rFont val="Calibri"/>
        <family val="2"/>
        <charset val="238"/>
        <scheme val="minor"/>
      </rPr>
      <t xml:space="preserve">
Izolacija cevovodov z ovojnim materialom iz paro zapornega negorljivega izolacijskega materiala, λ ≤ 0,034 W/mK, μ ≥ 10.000, požarni razred B.S3, z dodatkom za razrez in z lepilnim materialom </t>
    </r>
  </si>
  <si>
    <r>
      <t xml:space="preserve">Toplotna črpalka za ogrevanje pitne vode:
</t>
    </r>
    <r>
      <rPr>
        <sz val="10"/>
        <rFont val="Calibri"/>
        <family val="2"/>
        <charset val="238"/>
        <scheme val="minor"/>
      </rPr>
      <t>Dobava in montaža stenske toplotne črpalke za ogrevanje pitne vode, izdelane v sestavi:
- rezervoar prostornine 97,9 l iz jeklene pločevine; PN 10,
- cevni toplotni izmenjevalec iz jekla  St 37-2, znotraj emajliran; PN 10,
- električni grelec 2 kW; 230 V, 
- magnezijeva zaščitna anoda, 
- potopni tulec za senzor,
- agregat toplotne črpalke, ki ga sestavljajo kompresor, uparjalnik in ventilator,
- več funkcijska regulacija,
- protilegionelna zaščita,
- 2 kpl. - priključek za zrak,
- delovanje do temperature -7 °C,
- montažni material</t>
    </r>
  </si>
  <si>
    <r>
      <t>Ročni gasilni aparat:</t>
    </r>
    <r>
      <rPr>
        <sz val="10"/>
        <rFont val="Calibri"/>
        <family val="2"/>
        <charset val="238"/>
        <scheme val="minor"/>
      </rPr>
      <t xml:space="preserve">
Dobava in montaža ročnega gasilnega aparata, kompletno z nosilnim ogrodjem ter s pritrdilnim materialom;</t>
    </r>
  </si>
  <si>
    <r>
      <t>Krogelni ventil - navojni:</t>
    </r>
    <r>
      <rPr>
        <sz val="10"/>
        <rFont val="Calibri"/>
        <family val="2"/>
        <charset val="238"/>
        <scheme val="minor"/>
      </rPr>
      <t xml:space="preserve">
Dobava in montaža medeninastega krogelnega ventila za hladno ali toplo vodo; navojne izvedbe, s tesnilnim materialom; 0 … 110 ºC; PN 10</t>
    </r>
  </si>
  <si>
    <r>
      <t>Vrtna pipa:</t>
    </r>
    <r>
      <rPr>
        <sz val="10"/>
        <rFont val="Calibri"/>
        <family val="2"/>
        <charset val="238"/>
        <scheme val="minor"/>
      </rPr>
      <t xml:space="preserve">
Dobava in montaža vrtne krogelne pipe navojne izvedbe, z nastavkom za gibko cev, s tesnilnim materialom; 0 … 110 ºC; PN 10</t>
    </r>
  </si>
  <si>
    <r>
      <t xml:space="preserve">Protipovratni ventil - navojni:
</t>
    </r>
    <r>
      <rPr>
        <sz val="10"/>
        <rFont val="Calibri"/>
        <family val="2"/>
        <charset val="238"/>
        <scheme val="minor"/>
      </rPr>
      <t>Dobava in montaža medeninastega protipovratnega ventila za hladno vodo; vijačne izvedbe, s tesnilnim materialom; 50 ºC; PN 10</t>
    </r>
  </si>
  <si>
    <r>
      <t>DN 15/ R ¾; PN 12; p</t>
    </r>
    <r>
      <rPr>
        <vertAlign val="subscript"/>
        <sz val="10"/>
        <rFont val="Calibri"/>
        <family val="2"/>
        <charset val="238"/>
        <scheme val="minor"/>
      </rPr>
      <t>odp</t>
    </r>
    <r>
      <rPr>
        <sz val="10"/>
        <rFont val="Calibri"/>
        <family val="2"/>
        <charset val="238"/>
        <scheme val="minor"/>
      </rPr>
      <t xml:space="preserve"> = 8,0 bar</t>
    </r>
  </si>
  <si>
    <r>
      <t>Cirkulacijska črpalka za pitno vodo:</t>
    </r>
    <r>
      <rPr>
        <sz val="10"/>
        <rFont val="Calibri"/>
        <family val="2"/>
        <charset val="238"/>
        <scheme val="minor"/>
      </rPr>
      <t xml:space="preserve">
Dobava in montaža cirkulacijske črpalke za pitno vodo; s termostatom, protipovratnim in krogličnim zapornim  ventilom, z integriranim časovnim stikalom, kontrolo temperature in podporo termične dezinfekcije na strani toplotnega vira, z navojnimi priključki, z montažnim materialom;</t>
    </r>
  </si>
  <si>
    <t>22 W; ~230 V, 50 Hz</t>
  </si>
  <si>
    <r>
      <t>PVC odtočna cev:</t>
    </r>
    <r>
      <rPr>
        <sz val="10"/>
        <rFont val="Calibri"/>
        <family val="2"/>
        <charset val="238"/>
        <scheme val="minor"/>
      </rPr>
      <t xml:space="preserve">
Dobava in montaža kanalizacijske PVC-C (HT) cevi po DIN 19 538-10 in DIN EN 1566-1 z obojkami, fazonskimi kosi, s standardnimi cinkanimi cevnimi objemkami-kombi s spojkami R ½ z osnovnimi pritrdilnimi ploščami in navojnimi palicami ter s pritrdilnim in tesnilnim materialom</t>
    </r>
  </si>
  <si>
    <r>
      <t>PVC odzračevalna kapa:</t>
    </r>
    <r>
      <rPr>
        <sz val="10"/>
        <rFont val="Calibri"/>
        <family val="2"/>
        <charset val="238"/>
        <scheme val="minor"/>
      </rPr>
      <t xml:space="preserve">
Dobava in montaža PVC-C (HT) odzračevalne kape po DIN 19 538-10 in DIN EN 1566-1 s pritrdilnim in tesnilnim materialom</t>
    </r>
  </si>
  <si>
    <r>
      <t>PVC čistilni kos:</t>
    </r>
    <r>
      <rPr>
        <sz val="10"/>
        <rFont val="Calibri"/>
        <family val="2"/>
        <charset val="238"/>
        <scheme val="minor"/>
      </rPr>
      <t xml:space="preserve">
Dobava in montaža PVC-C (HT) čistilnega kosa po DIN 19 538-10 in DIN EN 1566-1 s pritrdilnim in tesnilnim materialom</t>
    </r>
  </si>
  <si>
    <r>
      <t>Pretočni talni sifon:</t>
    </r>
    <r>
      <rPr>
        <sz val="10"/>
        <rFont val="Calibri"/>
        <family val="2"/>
        <charset val="238"/>
        <scheme val="minor"/>
      </rPr>
      <t xml:space="preserve">
Dobava in vgradnja pretočnega talnega sifona iz umetne mase s horizontalnim dotokom in odtokom DN 50, s protismradno zaporo ter z nerjavečo rešetko dim. 150 x 150 mm, skupaj z vgradnim in tesnilnim materialom</t>
    </r>
  </si>
  <si>
    <r>
      <t>Nepretočni talni sifon:</t>
    </r>
    <r>
      <rPr>
        <sz val="10"/>
        <rFont val="Calibri"/>
        <family val="2"/>
        <charset val="238"/>
        <scheme val="minor"/>
      </rPr>
      <t xml:space="preserve">
Dobava in vgradnja nepretočnega talnega sifona iz umetne mase s horizontalnim dotokom in odtokom DN 50, s protismradno zaporo ter z nerjavečo rešetko dim. 150 x 150 mm, skupaj z vgradnim in tesnilnim materialom</t>
    </r>
  </si>
  <si>
    <r>
      <t>Izolacija s ploščami:</t>
    </r>
    <r>
      <rPr>
        <sz val="10"/>
        <rFont val="Calibri"/>
        <family val="2"/>
        <charset val="238"/>
        <scheme val="minor"/>
      </rPr>
      <t xml:space="preserve">
Izoliranje odtočnih cevovodov z izolacijo iz paro zapornega negorljivega izolacijskega materiala, λ ≤ 0,039 W/mK, μ ≥ 7000, požarni razred B1, z dodatkom za razrez in z lepilnim materialom</t>
    </r>
  </si>
  <si>
    <r>
      <t>Požarno tesnjenje:</t>
    </r>
    <r>
      <rPr>
        <sz val="10"/>
        <rFont val="Calibri"/>
        <family val="2"/>
        <charset val="238"/>
        <scheme val="minor"/>
      </rPr>
      <t xml:space="preserve">
Tesnjenje vgrajenih požarnih loput s požarno peno za rege do širine 40 mm</t>
    </r>
  </si>
  <si>
    <r>
      <t xml:space="preserve">Tesnilo preboja inštalacijske cevi:
</t>
    </r>
    <r>
      <rPr>
        <sz val="10"/>
        <rFont val="Calibri"/>
        <family val="2"/>
        <charset val="238"/>
        <scheme val="minor"/>
      </rPr>
      <t>Dobava in montaža tesnila preboja inštalacijske cevi iz kavčuka s samolepilno manšeto</t>
    </r>
  </si>
  <si>
    <r>
      <t>Izdelava priključka vertikalne kanalizacije:</t>
    </r>
    <r>
      <rPr>
        <sz val="10"/>
        <rFont val="Calibri"/>
        <family val="2"/>
        <charset val="238"/>
        <scheme val="minor"/>
      </rPr>
      <t xml:space="preserve">
Izdelava priključka vertikalne kanalizacije na obstoječo inštalacijo z drobnim in tesnilnim materialom </t>
    </r>
  </si>
  <si>
    <r>
      <t>Priklop pitne vode:</t>
    </r>
    <r>
      <rPr>
        <sz val="10"/>
        <rFont val="Calibri"/>
        <family val="2"/>
        <charset val="238"/>
        <scheme val="minor"/>
      </rPr>
      <t xml:space="preserve">
Priklop inštalacije pitne vode na obstoječo inštalacijo</t>
    </r>
  </si>
  <si>
    <r>
      <t>Priključek za pralni stroj:</t>
    </r>
    <r>
      <rPr>
        <sz val="10"/>
        <rFont val="Calibri"/>
        <family val="2"/>
        <charset val="238"/>
        <scheme val="minor"/>
      </rPr>
      <t xml:space="preserve">
Izdelava priključkov hladne vode DN 15 in sifonskega odtoka za pralni stroj, vključno z izpustno pipo in sifonom ter pritrdilnim in montažnim materialom</t>
    </r>
  </si>
  <si>
    <r>
      <t>Priključek za pomivalni stroj:</t>
    </r>
    <r>
      <rPr>
        <sz val="10"/>
        <rFont val="Calibri"/>
        <family val="2"/>
        <charset val="238"/>
        <scheme val="minor"/>
      </rPr>
      <t xml:space="preserve">
Izdelava priključkov hladne vode DN 15 in sifonskega odtoka za pomivalni stroj, vključno z izpustno pipo in sifonom ter pritrdilnim in montažnim materialom</t>
    </r>
  </si>
  <si>
    <r>
      <t>Tlačni preizkus:</t>
    </r>
    <r>
      <rPr>
        <sz val="10"/>
        <rFont val="Calibri"/>
        <family val="2"/>
        <charset val="238"/>
        <scheme val="minor"/>
      </rPr>
      <t xml:space="preserve">
Preizkus na tlak in tesnost vodovodnih napeljav, izveden po navodilih iz načrta, izdaja poročila</t>
    </r>
  </si>
  <si>
    <r>
      <t>Preizkus tesnosti:</t>
    </r>
    <r>
      <rPr>
        <sz val="10"/>
        <rFont val="Calibri"/>
        <family val="2"/>
        <charset val="238"/>
        <scheme val="minor"/>
      </rPr>
      <t xml:space="preserve">
Preizkus tesnosti vertikalne kanalizacije, izveden po navodilih iz načrta, izdaja poročila</t>
    </r>
  </si>
  <si>
    <r>
      <t>Spiranje in dezinfekcija:</t>
    </r>
    <r>
      <rPr>
        <sz val="10"/>
        <rFont val="Calibri"/>
        <family val="2"/>
        <charset val="238"/>
        <scheme val="minor"/>
      </rPr>
      <t xml:space="preserve">
Spiranje, razmaščevanje in dezinfekcija razvoda pitne vode, izdaja potrdila</t>
    </r>
  </si>
  <si>
    <r>
      <rPr>
        <b/>
        <sz val="10"/>
        <rFont val="Calibri"/>
        <family val="2"/>
        <charset val="238"/>
        <scheme val="minor"/>
      </rPr>
      <t>Varnostni ventil:</t>
    </r>
    <r>
      <rPr>
        <sz val="10"/>
        <rFont val="Calibri"/>
        <family val="2"/>
        <charset val="238"/>
        <scheme val="minor"/>
      </rPr>
      <t xml:space="preserve">
Dobava in montaža medeninastega varnostnega ventila za pitno vodo, navojne izvedbe; varovanje po DIN 4751/2; kompletno s tesnilnim materialom; do 120 ºC; </t>
    </r>
  </si>
  <si>
    <t>SVETILKE</t>
  </si>
  <si>
    <t>INŠTALACIJSKI MATERIAL</t>
  </si>
  <si>
    <t>INŠTALACIJSKI MATERIAL ZA KRMILNO CENTRALO</t>
  </si>
  <si>
    <t>RAZDELILNIKI</t>
  </si>
  <si>
    <t>UNIVERZALNO OŽIČENJE</t>
  </si>
  <si>
    <t>PROTIVLOMNO VAROVANJE</t>
  </si>
  <si>
    <t>SOS INŠTALACIJA</t>
  </si>
  <si>
    <t>STRELOVODNA INŠTALACIJA</t>
  </si>
  <si>
    <t>NAČRTI PID</t>
  </si>
  <si>
    <t>STROJNE INŠTALACIJE</t>
  </si>
  <si>
    <t>G.</t>
  </si>
  <si>
    <t>OGREVANJE IN HLAJENJE</t>
  </si>
  <si>
    <t>VODOVOD IN VERTIKALNA KANALIZACIJA</t>
  </si>
  <si>
    <t>STROJNE INŠTALACIJE SKUPAJ</t>
  </si>
  <si>
    <t>NAČRTI PID SKUPAJ</t>
  </si>
  <si>
    <t>POPUST</t>
  </si>
  <si>
    <t>1</t>
  </si>
  <si>
    <t>2</t>
  </si>
  <si>
    <t>Načrti izvedenih del</t>
  </si>
  <si>
    <t>KIO</t>
  </si>
  <si>
    <t>SPLOŠNA NAVODILA, KI JIH JE POTREBNO UPOŠTEVATI PRI PRIPRAVI PONUDBE</t>
  </si>
  <si>
    <t>V sklopu posamezne postavke mora biti zajet ves material, delo, drobni in pritrdilni materal za potrebno vgradnjo, vključno z usklajevanji na objektu, vsemi preboji do fi 50mm, oziroma 50x50mm ter prevozom materiala na gradbišče.</t>
  </si>
  <si>
    <t>V popisu so navedena komercialna imena materialov, naprav, opreme, ipd. zgolj zaradi določitve kvalitete in izgleda. Ponujen material in oprema morajo biti enake kvalitete in izgleda kot je določeno s popisom. Odstopanja so dopustna samo v primeru izboljšanja kvalitete oz funkcije in izgleda ob pogoju predhodne potrditve projektanta in odgovornega vodje projekta. V primeru, da posamezni elementi po kvaliteti in izgledu niso predpisani, mora ponudnik ob oddaji ponudbe navesti ponujeno kvaliteto in izgled ter pred izvedbo pridobiti potrditev projektanta in odgovornega vodje projekta.</t>
  </si>
  <si>
    <t>Pri ponudbi rebrastih cevi je potrebno upoštevati, da se del cevi (ocena 30%) vlaga v betonske stene, zato je v ceni cevi potrebno upoštaveti ves potreben drobni material (pokrovi doz, elementi za vstavitev na lokacije prehodov, pred betoniranjem,…)</t>
  </si>
  <si>
    <t>Vse svetilke mora pred naročilom potrditi arhitekt oziroma naročnik. V primeru spremembe tipa oziroma proizvajalca je potrebno izvesti nove izračune meritev.</t>
  </si>
  <si>
    <t>Vse svetilke morajo imeti 5 letno garancijo.</t>
  </si>
  <si>
    <t>Za predmetni objekt je bil v sklopu projekta energetske sanacije izdelan načrt razsvetljave. V popisu so zajete dodatne svetilke, glede na predmetni razpored prostorov. Zajeto je tudi ožičenje svetilk iz projekta energetske sanacije.</t>
  </si>
  <si>
    <t>Svetilke splošne razsvetljave:</t>
  </si>
  <si>
    <t>kos</t>
  </si>
  <si>
    <t>Svetilke varnostne razsvetljave:</t>
  </si>
  <si>
    <t>Varnostna nadgradna LED svetilka s piktogramom - smer izhoda. Integrirana LED osvetlitev zahvaljujoč visokem izkoristku zagotavlja svetlost &gt; 500cd/m² in življenjsko dobo min 50,000h. Auto-test funkcija in prikaz statusa z dvobarvno LED. Avtonomna baterija 1h pripravni ali trajni spoj. Napajanje: 220/240 V AC. Zaščita: IP42. Zaščitni razred: SC2. Mehanska trdnost: IK05. Komplet s piktogramom z oznako smeri izhoda in montažnim priborom. Skupna moč: 4,5W. 5-letna garancija
Kot: Zumtobel PURESIGN E1D, s piktogramom</t>
  </si>
  <si>
    <t>smer sveti dol</t>
  </si>
  <si>
    <t>smer sveti levo</t>
  </si>
  <si>
    <t>smer sveti desno</t>
  </si>
  <si>
    <t>smer sveti gor desno</t>
  </si>
  <si>
    <t>smer sveti dol levo</t>
  </si>
  <si>
    <t>kompl.</t>
  </si>
  <si>
    <t>Kabel položen v medstropovju, nadometno na kabelski polici delno v inštalacijskih kanalih, po stenah podometno v zaščitni cevi, delno v estrihu v cevi:</t>
  </si>
  <si>
    <t>VSI KABLI V POPISU MORAJO USTREZATI ZAHTEVAM  ODZIVA NA OGENJ RAZREDA 
''Cca s1,d2,a1''</t>
  </si>
  <si>
    <t>V sklopu kabla mora biti upoštevan strošek in drobni material za zaključek in priklop kabla na obeh straneh (razdelilnik, porabnik), ter obstojna označitev tokokroga v razdelilniku in na elementu.</t>
  </si>
  <si>
    <t>NHXMH-J 3x1,5 mm2</t>
  </si>
  <si>
    <t>NHXMH-J 4x1,5 mm2</t>
  </si>
  <si>
    <t>NHXMH-J 5x1,5 mm2</t>
  </si>
  <si>
    <t>NHXMH-J 3x2,5 mm2</t>
  </si>
  <si>
    <t>NHXMH-J 5x2,5 mm2</t>
  </si>
  <si>
    <t>NHXMH-J 3x6 mm2</t>
  </si>
  <si>
    <t>N2XCH-J 5x6 mm2</t>
  </si>
  <si>
    <t>N2XCH-J 5x16 mm2</t>
  </si>
  <si>
    <t>N2XCH-J 5x25 mm2</t>
  </si>
  <si>
    <t>LIHCH 4x0,75 mm2 (povezava med prezračevalno napravo in regulatorjem)</t>
  </si>
  <si>
    <t>LIHCH 2x1,5 mm2 (povezava med krmilnikom in tipalom temperature)</t>
  </si>
  <si>
    <t>LIHCH 5x1,5 mm2 (povezava med krmilnikom in tipalom vlage)</t>
  </si>
  <si>
    <t>JY(St)Y 2 x 2 x 0,8 mm LSFRZH Cca</t>
  </si>
  <si>
    <t>JY(St)Y 3 x 2 x 0,8 mm LSFRZH Cca</t>
  </si>
  <si>
    <t>JY(St)Y 4 x 2 x 0,8 mm LSFRZH Cca</t>
  </si>
  <si>
    <t>Vodnik za izenačevanje potencialov, delno v cevi:</t>
  </si>
  <si>
    <t>VSI VODNIKI V POPISU MORAJO USTREZATI ZAHTEVAM  ODZIVA NA OGENJ RAZREDA 
''Cca s1,d2,a1''</t>
  </si>
  <si>
    <t>H07Z1-K 4 mm2</t>
  </si>
  <si>
    <t>H07Z1-K 6 mm2</t>
  </si>
  <si>
    <t>H07Z1-K 10 mm2</t>
  </si>
  <si>
    <t>H07Z1-K 16 mm2</t>
  </si>
  <si>
    <t>Požarnozaščiteni nizkonapetostni energetski kabli nazivne napetosti 0,6/1kV, z brezhalogensko izolacijo oranžne barve, z okroglimi ali sektorskimi vodniki, uvlečeni v požarno odporne Betaflam instalacijske cevi;</t>
  </si>
  <si>
    <t>NHXH-J 3 x 4 mm2, Betaflam, odpornost proti ognju do 800"C - E90, za priklop kupol za ODT</t>
  </si>
  <si>
    <t>Požarno odporni pritrdilni elementi (objemke) za pritrditev požarnih kablov</t>
  </si>
  <si>
    <t>PVC cev:</t>
  </si>
  <si>
    <t>vlaganje v beton, polaganje podomet ali samougasna v monatžni steni.</t>
  </si>
  <si>
    <t>fi 23, rebrasta</t>
  </si>
  <si>
    <t>fi 36, rebrasta</t>
  </si>
  <si>
    <t>PN 16</t>
  </si>
  <si>
    <t>PN 23</t>
  </si>
  <si>
    <t>Pri izvedbi rebrastih cevi je potrebno upoštevati, da se večina cevi vlaga v beton (stene, plošče), zato je v ceni cevi potrebno upoštaveti ves potreben drobni material (pokrovi doz, elementi za vstavitev na lokacije prehodov, pred betoniranjem,…)</t>
  </si>
  <si>
    <t>Kabelska polica, komplet z veznim, obešalnim in pritrdilnim priborom (konzole do dolžine 0,5m, oziroma obešalni pribor do 0,5m)</t>
  </si>
  <si>
    <t>PK 100</t>
  </si>
  <si>
    <t>PK 200</t>
  </si>
  <si>
    <t>PK 100 s pokrovom</t>
  </si>
  <si>
    <t>Inštalacijski kanal, raznih dimenzij</t>
  </si>
  <si>
    <t>Stikalo, 10A, za vgradnjo v modulni sistem,  barva po izboru projektanta, komplet z okvirjem in podometno dozo, ali enakovredno kot TEM Čatež modul LINE:</t>
  </si>
  <si>
    <t>navadno</t>
  </si>
  <si>
    <t>izmenično</t>
  </si>
  <si>
    <t>IR senzor, komplet, ali enakovredno kot Stainel:</t>
  </si>
  <si>
    <t>Senzor ustreznega tipa za vklop LED svetilk po popisu.</t>
  </si>
  <si>
    <t>zunanji, 360 st.</t>
  </si>
  <si>
    <t>notranji, 360 st.</t>
  </si>
  <si>
    <t>Modul s podometno dozo in okvirjem, kot TEM:</t>
  </si>
  <si>
    <t>enega stikala</t>
  </si>
  <si>
    <t>dveh stikal</t>
  </si>
  <si>
    <t>Točen tip okvirjev določi investitor oziroma arhitekt.</t>
  </si>
  <si>
    <t>Doza izenačevanja potencialov, komplet s Cu zbiralko, kot:</t>
  </si>
  <si>
    <t>GW 48 003</t>
  </si>
  <si>
    <t>GW 44 209</t>
  </si>
  <si>
    <t>Stalni priključek, komplet</t>
  </si>
  <si>
    <t>podometne (komplet z dozo) oziroma nadometne izvedbe</t>
  </si>
  <si>
    <t>Vtičnica z zaščitnim kontaktom, komplet s podometno dozo in okvirjem, zaščito proti vstavljanju tujega predmeta, barva po izboru projektanta, ali enakovredno kot TEM Čatež modul LINE:</t>
  </si>
  <si>
    <t>16A, 250V, enojna</t>
  </si>
  <si>
    <t>16A, 250V, dvojna</t>
  </si>
  <si>
    <t>16A, 250V, enojna, s pokrovom, IP44</t>
  </si>
  <si>
    <t>16A, 250V, dvojna, s pokrovom, IP44</t>
  </si>
  <si>
    <t xml:space="preserve">Zidni  kanal, kovinski, bele barve, dvoprekatni, komplet s pregradami, veznimi elementi, pokrovom kanala, končnimi elementi in pritrdilnim priborom, kot Elba, AT130/72, komplet, </t>
  </si>
  <si>
    <t>Vtičnica z zaščitnim kontaktom, vgrajena v zidni kanal:</t>
  </si>
  <si>
    <t>16A, 250V, trojna</t>
  </si>
  <si>
    <t xml:space="preserve">Razne nadometne oziroma podometne razvodne doze, komplet </t>
  </si>
  <si>
    <t>Žica H07Z1-K 6 mm2, dolžine 20cm, komplet s kabelskimi čevlji in vijaki</t>
  </si>
  <si>
    <t>Žica H07Z1-K 16 mm2, dolžine 20cm, komplet s kabelskimi čevlji in vijaki</t>
  </si>
  <si>
    <t>Gibljiva PVC cev, dolžine do 40cm, komplet s pripadajočimi uvodnicami</t>
  </si>
  <si>
    <t>Izdelava spojev izenačevanja potencialov, komplet z objemkami oz. drobnim materialom</t>
  </si>
  <si>
    <t>Priklop, komplet z drobnim materialom:</t>
  </si>
  <si>
    <t>alarmne centrale</t>
  </si>
  <si>
    <t>komunikacijske omare</t>
  </si>
  <si>
    <t>dvigala</t>
  </si>
  <si>
    <t>nape</t>
  </si>
  <si>
    <t>električnega štedilnika</t>
  </si>
  <si>
    <t>Meritve električnih inštalacij splošnih inštalacij, komplet</t>
  </si>
  <si>
    <t xml:space="preserve">Usklajevanje s strojnimi inštalacijami ter sodelovanje pri preizkusu naprav </t>
  </si>
  <si>
    <t>ur</t>
  </si>
  <si>
    <t>INŠTALACIJSKI MATERIAL ZA KRMILNO CENTRALO ZA ODVOD DIMA IN TOPLOTE</t>
  </si>
  <si>
    <t>Dobava in montaža požarno ventilacijskega sistema (ustrezna centrala brez pogonov) za odpiranje dimoodvodnih oken kateri mora izpolnjevati sledeče  zahteve in standarde:</t>
  </si>
  <si>
    <t xml:space="preserve"> -standarde  EN 12101 – 2,9 in 10 / VdS 2581 / 2593 za centrale</t>
  </si>
  <si>
    <t xml:space="preserve"> -da zagotovi ustrezne velikosti odprtosti geometričnih odvodnih površin oz. kota odprtosti skladno s študijo  požarne varnosti</t>
  </si>
  <si>
    <t>Vsi krmilni elementi so medsebojno usklajeni na krmilno omarico od proizvajalca GEZE. Izvajalec mora glede na dobavljeno opremo prilagoditi vezalne sheme in kablažo.  Krmiljenje oken je predvideno v naslednji sestavi.</t>
  </si>
  <si>
    <t xml:space="preserve"> - alarmnih linij in njihovih prioritet</t>
  </si>
  <si>
    <t xml:space="preserve"> - alarmnih grup</t>
  </si>
  <si>
    <t xml:space="preserve"> - ventilacijskih grup</t>
  </si>
  <si>
    <t xml:space="preserve"> - vremenskega sklopa: dež, veter</t>
  </si>
  <si>
    <t>Centrala mora biti programirana tako, da zapre kupole ob izpadu napajanja (razen v stanju alarma), zapre kupole v primeru dežja (razen v stanju alarma)</t>
  </si>
  <si>
    <t>Centrala zagotavlja rezervno napajanje, za primer izpada glavnega napajanja, za najmanj 72 ur. Centrala ima polnilec baterij, ki določa režim polnjenja glede na temperaturo, in izvaja stalni nadzor stanja baterij.</t>
  </si>
  <si>
    <t>Tehnični podatki:</t>
  </si>
  <si>
    <t>Napajalna napetost: 230 V AC</t>
  </si>
  <si>
    <t xml:space="preserve">Priključna moč: 480W </t>
  </si>
  <si>
    <t>Izhodna napetost: 24 V DC +-5 % v normalnem delovanju</t>
  </si>
  <si>
    <t>Izhodni tok max. 8 A</t>
  </si>
  <si>
    <t>IP zaščita centrale: IP 54</t>
  </si>
  <si>
    <t>Ohišje: kovinsko z zaklepanjem, siva barva (RAL 7035)</t>
  </si>
  <si>
    <t>Širina: 300 mm</t>
  </si>
  <si>
    <t>Višina: 400 mm</t>
  </si>
  <si>
    <t>Globina: 200 mm</t>
  </si>
  <si>
    <t>Skladno z EN 12101-9 in 10</t>
  </si>
  <si>
    <t>VdS certificirano (G 512004)</t>
  </si>
  <si>
    <t>Požarna tipa / tipkalo GEZE FT- 4, 24V DC, VdS, Grey RAL 7035</t>
  </si>
  <si>
    <t>Stikala za dnevno prezračevanje/ventilacijo GEZE LTA-24 AZ, funkcije odpiranja / zapiranja, z LED signalizacijo.</t>
  </si>
  <si>
    <t>Nadometna doza za stikalo GEZE LTA-24</t>
  </si>
  <si>
    <t>Centrala dež/ veter set RWS60-1</t>
  </si>
  <si>
    <t>Priklop kupol za ODT</t>
  </si>
  <si>
    <t>Velja za vse razdelilnike</t>
  </si>
  <si>
    <t>izdelava označb tokokrogov in sponk</t>
  </si>
  <si>
    <t>kabelske uvodnice</t>
  </si>
  <si>
    <t>zatesnitev uvodnic</t>
  </si>
  <si>
    <t>zaščitna prekrivna plošča za preprečitev dotika</t>
  </si>
  <si>
    <t>POK korita za polaganje kablov</t>
  </si>
  <si>
    <t>označba razdelilnika v skladu s predpisi</t>
  </si>
  <si>
    <t>predviden žep za namestitev vezalne sheme razdelilnika</t>
  </si>
  <si>
    <t>izdelava vezalne sheme po dejanskem stanju  in namestitev vezalne sheme v razdelilnik</t>
  </si>
  <si>
    <t>priklop, meritve, preizkus in spuščanje v pogon</t>
  </si>
  <si>
    <t>Merilna omara ni predmet načrta - zajeta v sklopu ločenega načrta NN priključka.</t>
  </si>
  <si>
    <t>Dograditev elementov v obstoječi razdelilnik RG:</t>
  </si>
  <si>
    <t xml:space="preserve">odklopnik, Tytan, 3.p., komplet </t>
  </si>
  <si>
    <t>varovalčni vložek 25A</t>
  </si>
  <si>
    <t>varovalčni vložek 50A</t>
  </si>
  <si>
    <t>varovalčni vložek 63A</t>
  </si>
  <si>
    <t>vrstne sponke</t>
  </si>
  <si>
    <t>drobni in vezni material</t>
  </si>
  <si>
    <t>ožičenje med elementi, drobni in vezni material</t>
  </si>
  <si>
    <t>SKUPAJ:</t>
  </si>
  <si>
    <t>KOS</t>
  </si>
  <si>
    <t>zbiralnični sistem, 3x Cu30x10mm, komplet z nosilci in zaključki, dolžine do 1,5m</t>
  </si>
  <si>
    <t>bremensko stikalo</t>
  </si>
  <si>
    <t>25A, 3p, v omari</t>
  </si>
  <si>
    <t>40A, 3p, v omari</t>
  </si>
  <si>
    <t>63A, 3p, v omari</t>
  </si>
  <si>
    <t>varovalčni vložek 20A</t>
  </si>
  <si>
    <t>varovalčni vložek 35A</t>
  </si>
  <si>
    <t>stikalo na dif. tok, 40/0,03A, 4p</t>
  </si>
  <si>
    <t>kombinirano zaščitno stikalo:</t>
  </si>
  <si>
    <t>B/10A/0,03A, 2p</t>
  </si>
  <si>
    <t>B/16A/0,03A, 2p</t>
  </si>
  <si>
    <t>instalacijski odklopnik:</t>
  </si>
  <si>
    <t>C6A, 10A, 16A, 1p</t>
  </si>
  <si>
    <t>C16A, 3p</t>
  </si>
  <si>
    <t>impulzni rele, 10A, 1p, 230V</t>
  </si>
  <si>
    <t>prenapetostna zaščita, tip C</t>
  </si>
  <si>
    <t>vrstne sponke, uvodnice</t>
  </si>
  <si>
    <t>80A, 3p, v omari</t>
  </si>
  <si>
    <t>UTP 4x2x23AWG, kat.6a, LSZH</t>
  </si>
  <si>
    <t>PVC cev :</t>
  </si>
  <si>
    <t>fi 16, rebrasta</t>
  </si>
  <si>
    <t>fi 50, rebrasta</t>
  </si>
  <si>
    <t xml:space="preserve">Kabelska polica, komplet z veznim, obešalnim in pritrdilnim priborom (konzole do dolžine 0,5m, oziroma obešalni pribor do 0,5m) </t>
  </si>
  <si>
    <t>PK 50 s pokrovom</t>
  </si>
  <si>
    <t>Podatkovna vtičnica, enojna, RJ 45 kat 6, s protiprašnim pokrovčkom, komplet z zaključevanjem kabla in trajno označitvijo vtičnice:</t>
  </si>
  <si>
    <t xml:space="preserve">podometne izvedbe, komplet z dozo in okvirjem, barva po izboru projektanta, ali enakovredno kot TEM Čatež modul LINE </t>
  </si>
  <si>
    <t>Podatkovna vtičnica, dvojna, RJ 45 kat 6, s protiprašnim pokrovčkom, komplet z zaključevanjem kabla in trajno označitvijo vtičnice:</t>
  </si>
  <si>
    <t>vgrajena v parapetni kanal</t>
  </si>
  <si>
    <t>Priklop UTP kabla v napravah (wi-fi, SOS, alarmna centrala, video proojektor,...)</t>
  </si>
  <si>
    <t>polica</t>
  </si>
  <si>
    <t>organizator povezovalnih kablov za panel, komplet z nosilcem</t>
  </si>
  <si>
    <t>priključni panel, kat 6,  24xRJ24, komplet z označitvijo linije z zaključevanjem kablov</t>
  </si>
  <si>
    <t>telefonski delilnik</t>
  </si>
  <si>
    <t>optična kaseta</t>
  </si>
  <si>
    <t>optični delilnik, 4/24</t>
  </si>
  <si>
    <t>optični zaključni konektor, LS, komplet z zaključevanjem kablov</t>
  </si>
  <si>
    <t>razdelilnik, 19" z vtičnicami 6x16A</t>
  </si>
  <si>
    <t>meritve UTP kabla</t>
  </si>
  <si>
    <t>meritve optičnega kabla</t>
  </si>
  <si>
    <t>povezovalni kabli, dolžine do 1,5m</t>
  </si>
  <si>
    <t>Dobava in vgradnja podometne fasadne priključne telefonske omarice, kot Prebil Plast PA 1, dim. 230 x 290 x 113 mm</t>
  </si>
  <si>
    <t>ALARM 36762 2x0,5+4x0,22mm</t>
  </si>
  <si>
    <t>JH(St)H 5x2x0,8mm</t>
  </si>
  <si>
    <t xml:space="preserve">AKU baterija 12 V, 7 Ah, VDS </t>
  </si>
  <si>
    <t>Komunikator za prenos alarmnih sporočil na VNC preko interneta IP</t>
  </si>
  <si>
    <t>SiPlus kompaktna tipkovnica z upravljanjem na dotik (popolnoma ravna površina) in velikim LCD zaslonom s resolucijo 128x64 točk. Vgrajen modul za avdio verifikacijo. Obvestila se prikazujejo na LCD zaslonu ter z LED lučkami.</t>
  </si>
  <si>
    <t xml:space="preserve">MAGIC kombinirani PIR/MW (infrardeči + mikrovalovni) detektor gibanja, polje pokritja 12 m, vgrajena patentirana zrcalna leča za zanesljivejšo detekcijo in imunost na zunanje vplive, frekvenca mikrovalovnega zaznavanja je 10.525 GHz, medsebojno povezujoča multikriterijska analiza signala Machtec omogoča izredno zanesljivo delovanja, brez mrtvih con pod senzorjem, majhna poraba energije 4.8 mA, Eol koncept in enostavna montaža, v skladu s standardi EN50131-2-4 varnostni razred GRADE 2
</t>
  </si>
  <si>
    <t>Priklop sistema, programiranje.</t>
  </si>
  <si>
    <t>Izvedba šolanja osebja za delo s protivlomnim sistemom ter izdelava navodil za rokovanje.</t>
  </si>
  <si>
    <t xml:space="preserve">Vezava, preizkus, šolanje
</t>
  </si>
  <si>
    <t>Pocinkani jekleni trak, FeZn 25x4mm, položen v temelju, vezan s tipskimi veznimi elementi na armaturo temelja</t>
  </si>
  <si>
    <t>Okrogli vodnik iz nerjavečega jekla Rf fi 8 mm,  položen okoli objekta, kompletno z vsemi spoji med seboj, za povezavo med ozemljitvenimi sondami, komplet kot Hermi RH 3</t>
  </si>
  <si>
    <t>Ozemljitvena sonda, izdelana iz nerjaveče pločevine Rf, kot Hermi POS Rf, premera fi 20 mm, dolžine 1500mm, komplet s priključno sponko KON02, namenjena izdelavi paličnih ozemljil</t>
  </si>
  <si>
    <t>Konica za ozemljitveno sondo POS Rf, kot Hermi, izdelana iz nerjavečega jekla, namesti se na konec sonde, kjer je pripravljena luknja za konico</t>
  </si>
  <si>
    <t>Alu žica, Al fi 8 mm, na držalih na strehi</t>
  </si>
  <si>
    <t>Alu žica, Al fi 8 mm, na držalih na fasadi</t>
  </si>
  <si>
    <t>Preizkusni spoj, v talni dozi z litoželeznim pokrovom, ali enakovredno kot Hermi</t>
  </si>
  <si>
    <t>Križna sponka za FeZn trak, kot Hermi</t>
  </si>
  <si>
    <t>Križna sponka za FeZn/Al trak, kot Hermi</t>
  </si>
  <si>
    <t>Križna sponka za Al žico, kot Hermi</t>
  </si>
  <si>
    <t>Varjen oziroma vijačen spoj s kovinsko maso, komplet z drobnim materialom</t>
  </si>
  <si>
    <t>Bitumen za premaz pocinkanega jeklenega traku</t>
  </si>
  <si>
    <t>kg</t>
  </si>
  <si>
    <t>Meritve strelovodne inštalacije, komplet</t>
  </si>
  <si>
    <t>4.</t>
  </si>
  <si>
    <t>I.</t>
  </si>
  <si>
    <t>II.</t>
  </si>
  <si>
    <t>III.</t>
  </si>
  <si>
    <t>1.</t>
  </si>
  <si>
    <t>2.</t>
  </si>
  <si>
    <t>3.</t>
  </si>
  <si>
    <t>5.</t>
  </si>
  <si>
    <t>6.</t>
  </si>
  <si>
    <t>IV.</t>
  </si>
  <si>
    <t>V.</t>
  </si>
  <si>
    <t>VI.</t>
  </si>
  <si>
    <t>VII.</t>
  </si>
  <si>
    <t>VIII.</t>
  </si>
  <si>
    <t>STRELOVODNA INŠTALACIJA,OZEMLJITVE</t>
  </si>
  <si>
    <t>Intranet SPC5320 Grade 2 centralna naprava za protivlomno varovanje, 8 področji, razširljiva do 128 področji; 1x zanka oz. 2x linija na X-Bus vodilu dolžine max. 12.400m (razdalja med X-Bus elementi do 400m), omogoča formiranje 16 particij, možnost priklopa do 16 tipkovnic, 32 čitalcev kartic (16 vrat), spomin za 10.000 alarmnih dogodkov in 10.000 dogodkov kontrole pristopa, 256 uporabniških kod, integriran WEB server za ethernet IP povezavo; kpl. z napajalnikom in kovinskim ohišjem za Aku 12V/7Ah s tamper zaščito; varnostni razred po EN50131-1: GRADE 2</t>
  </si>
  <si>
    <t>Adresiranje in zagon sistema varnostne razsvetljave</t>
  </si>
  <si>
    <t>Mertive splošne osvetljenosti v prostorih</t>
  </si>
  <si>
    <t>Pregled in preizkus varnostne razsvetljave, s strani pooblaščene inštitucije, komplet s pridobitvijo ustreznega potrdila.</t>
  </si>
  <si>
    <t>Modularna krmilno napajalna centrala za Naravni odvod dima in toplote - NODT in ventilacijo GEZE MBZ 300 N8. Za kontrolo 24V DC pogonov z maksimalno porabo 8A. Krmilno napajalna centrala bazira na Bus povezavi kar omogoča enostavno konfiguriranje in razširitev:</t>
  </si>
  <si>
    <t xml:space="preserve">Tip baterij: 24Ah
Centrala ima progamabilne izhode za javljanje alarma ali napake na posamezni alarmni grupi.   Dodan geze ERM modul                                                                                                                                                                                                                          </t>
  </si>
  <si>
    <t>SOS centrala z identifikacijo SOS alarma, svetlobna in zvočna signalizacija,  do 4 priključna mesta, priključki RJ-45, napajanje 230V, razrešitev alarma s ključem, komplet z nadometno omarico, ali enakovredno kot SS-C01/4</t>
  </si>
  <si>
    <t>SOS kontrolna enota z rdečo LED kontrolno lučko, nadometna izvedba - za montažo nad vrata, ali enakovredno kot SS-LE01</t>
  </si>
  <si>
    <t>Potezno stikalo z napisom SOS, vgradnja v  dozo fi 60, komplet z dozo, ali enakovredno kot SS-PS01</t>
  </si>
  <si>
    <t>Enota  za razrešitev za vgradnjo v dozo fi 60, komplet z dozo, ali enakovredno kot SS-RE01</t>
  </si>
  <si>
    <t>V1.1-Varnostna nadgradna svetilka za osvetlitev požarnih poti z minimalno 1lx v skladu z EN 1838. Z 2 močnima LED diodama nevtralne bele svetlobe 4000K in z lečami iz polikarbonata. Ohišje narejeno iz litega aluminija, z lokalno baterijo za 1h avtonomije v pripravnem ali trajnem spoju. Auto-test funkcija in prikaz statusa z dvobarvno LED, možnost centralnega nadzora preko DALI protokola. Možnost nastavitve trajnega ali pripravnega spoja preko mostiča ali NFC vmesnika. Napajanje: 220-240 V AC. Zaščita: IP40. Zaščitni razred: SC1. Svetilka testirana za EN 60598-1, EN 60598-2-22, EN 1838 and DIN 4844. ENEC test certificate. Svetilka brez halogenov. Komplet z montažnim priborom. Skupna moč: 4,7W. 5-letna garancija.
Kot: Zumtobel Resclite PRO MRCR ESC E1D</t>
  </si>
  <si>
    <t>V1.2-Varnostna vgradna svetilka za osvetlitev požarnih poti z minimalno 1lx v skladu z EN 1838. Z 2 močnima LED diodama nevtralne bele svetlobe 4000K in z lečami iz polikarbonata. Ohišje narejeno iz litega aluminija, z lokalno baterijo za 1h avtonomije v pripravnem ali trajnem spoju. Auto-test funkcija in prikaz statusa z dvobarvno LED, možnost centralnega nadzora preko DALI protokola. Možnost nastavitve trajnega ali pripravnega spoja preko mostiča ali NFC vmesnika. Napajanje: 220-240 V AC. Zaščita: IP40. Zaščitni razred: SC1. Svetilka testirana za EN 60598-1, EN 60598-2-22, EN 1838 and DIN 4844. ENEC test certificate. Svetilka brez halogenov. Komplet z montažnim priborom. Skupna moč: 4,7W. 5-letna garancija.
Kot: Zumtobel Resclite PRO MRCR ESC E1D</t>
  </si>
  <si>
    <t>V2.1-Varnostna nadgradna svetilka za osvetlitev požarnih poti z minimalno 1lx v skladu z EN 1838. Z 2 močnima LED diodama nevtralne bele svetlobe 4000K in z lečami iz polikarbonata. Ohišje narejeno iz litega aluminija, z lokalno baterijo za 1h avtonomije v pripravnem ali trajnem spoju. Auto-test funkcija in prikaz statusa z dvobarvno LED, možnost centralnega nadzora preko DALI protokola. Možnost nastavitve trajnega ali pripravnega spoja preko mostiča ali NFC vmesnika. Napajanje: 220-240 V AC. Zaščita: IP40. Zaščitni razred: SC1. Svetilka testirana za EN 60598-1, EN 60598-2-22, EN 1838 and DIN 4844. ENEC test certificate. Svetilka brez halogenov. Komplet z montažnim priborom. Skupna moč: 4,7W. 5-letna garancija.
Kot: Zumtobel Resclite PRO MRCR ESC E1D</t>
  </si>
  <si>
    <t>3 kos</t>
  </si>
  <si>
    <t>1 kompl.</t>
  </si>
  <si>
    <t>2 kos</t>
  </si>
  <si>
    <t>1 kos</t>
  </si>
  <si>
    <t>6 kos</t>
  </si>
  <si>
    <t>4 kos</t>
  </si>
  <si>
    <r>
      <t>fi 16, rebrasta</t>
    </r>
    <r>
      <rPr>
        <sz val="9"/>
        <rFont val="Calibri"/>
        <family val="2"/>
        <charset val="238"/>
        <scheme val="minor"/>
      </rPr>
      <t xml:space="preserve"> </t>
    </r>
  </si>
  <si>
    <r>
      <t xml:space="preserve">Žica H07Z1-K 4 mm2, dolžine 0,1-0,2 m, komplet s kabelskimi čevlji
</t>
    </r>
    <r>
      <rPr>
        <sz val="9"/>
        <rFont val="Calibri"/>
        <family val="2"/>
        <charset val="238"/>
        <scheme val="minor"/>
      </rPr>
      <t>(premostitve kovinskih mas - okvirji vrat, omarice strojnih naprav, oprema kuhinje, ...)</t>
    </r>
  </si>
  <si>
    <r>
      <t xml:space="preserve">Držala za Al žico, ali enakovredno kot Hermi 
</t>
    </r>
    <r>
      <rPr>
        <sz val="9"/>
        <rFont val="Calibri"/>
        <family val="2"/>
        <charset val="238"/>
        <scheme val="minor"/>
      </rPr>
      <t>(strešna,  kovinska obroba)</t>
    </r>
  </si>
  <si>
    <t>CŠOD FRANKOPANSKA ULICA 9                                                                             2022</t>
  </si>
  <si>
    <t>ELEKTRIČNE INŠTALACIJE SKUPAJ</t>
  </si>
  <si>
    <t>ELEKTRIČNE INŠTALACIJE</t>
  </si>
  <si>
    <t>VSI KABLI IN VODNIKI V POPISU MORAJO USTREZATI ZAHTEVAM  ODZIVA NA OGENJ RAZREDA ''Cca s1,d2,a1''</t>
  </si>
  <si>
    <t>E</t>
  </si>
  <si>
    <t>STROJNE INŠTALACIJE VODOVOD</t>
  </si>
  <si>
    <t>STROJNE INŠTALACIJE - Ogrevanje_Hlajenje</t>
  </si>
  <si>
    <r>
      <rPr>
        <b/>
        <sz val="10"/>
        <rFont val="Calibri"/>
        <family val="2"/>
        <charset val="238"/>
        <scheme val="minor"/>
      </rPr>
      <t>Termostatska glava:</t>
    </r>
    <r>
      <rPr>
        <sz val="10"/>
        <rFont val="Calibri"/>
        <family val="2"/>
        <charset val="238"/>
        <scheme val="minor"/>
      </rPr>
      <t xml:space="preserve">
Dobava in montaža termostatske glave z zaskočnim priključkom, z možnostjo blokiranja in omejevanja temperature, s plinskim polnjenjem</t>
    </r>
  </si>
  <si>
    <r>
      <rPr>
        <b/>
        <sz val="10"/>
        <rFont val="Calibri"/>
        <family val="2"/>
        <charset val="238"/>
        <scheme val="minor"/>
      </rPr>
      <t>Predizolirana večplastna kompozitna cev :</t>
    </r>
    <r>
      <rPr>
        <sz val="10"/>
        <rFont val="Calibri"/>
        <family val="2"/>
        <charset val="238"/>
        <scheme val="minor"/>
      </rPr>
      <t xml:space="preserve">
Dobava in montaža predizolirane večplastne kompozitne cevi PE-RT/AL/PE-RT po DIN EN 1350 - 1 za ogrevanje, z dodatkom za razrez, s fitingi in spojnim materialom za spajanje s hladnim stiskanjem z zagotavljanjem tlačne stopnje PN 16, s pritrdilnim materialom ter izolirana s toplotno cevno izolacijo λ = 0,04 W/mK, debeline 13 mm za spajanje z natiskovanjem, z dodatkom za razrez in s spojnimi elementi; do 95 °C; PN 16</t>
    </r>
  </si>
  <si>
    <r>
      <rPr>
        <b/>
        <sz val="10"/>
        <rFont val="Calibri"/>
        <family val="2"/>
        <charset val="238"/>
        <scheme val="minor"/>
      </rPr>
      <t>Cev iz nelegiranega jekla:</t>
    </r>
    <r>
      <rPr>
        <sz val="10"/>
        <rFont val="Calibri"/>
        <family val="2"/>
        <charset val="238"/>
        <scheme val="minor"/>
      </rPr>
      <t xml:space="preserve">
Dobava in montaža  cevi iz nelegiranega jekla št. 1.0308 po DIN EN 10305-3, zunaj cinkane s slojem debeline od 8 do 15 μ, s fazonskimi kosi, z dodatkom za razrez, s spojnim materialom za spajanje s hladnim stiskanjem z zagotavljanjem tlačne stopnje PN 16, t</t>
    </r>
    <r>
      <rPr>
        <vertAlign val="subscript"/>
        <sz val="10"/>
        <rFont val="Calibri"/>
        <family val="2"/>
        <charset val="238"/>
        <scheme val="minor"/>
      </rPr>
      <t>max</t>
    </r>
    <r>
      <rPr>
        <sz val="10"/>
        <rFont val="Calibri"/>
        <family val="2"/>
        <charset val="238"/>
        <scheme val="minor"/>
      </rPr>
      <t xml:space="preserve"> = 110 °C, s pritrdilnim materialom</t>
    </r>
  </si>
  <si>
    <r>
      <rPr>
        <b/>
        <sz val="10"/>
        <rFont val="Calibri"/>
        <family val="2"/>
        <charset val="238"/>
        <scheme val="minor"/>
      </rPr>
      <t>Izolacija cevovodov ogrevanja:</t>
    </r>
    <r>
      <rPr>
        <sz val="10"/>
        <rFont val="Calibri"/>
        <family val="2"/>
        <charset val="238"/>
        <scheme val="minor"/>
      </rPr>
      <t xml:space="preserve">
Izolacija cevovodov z ovojnim materialom iz parozapornega negorljivega izolacijskega materiala, λ ≤ 0,034 W/mK, μ ≥ 10.000, -50 … +110 ºC, požarni razred B.S3.d0, z dodatkom za razrez in z lepilnim materialom</t>
    </r>
  </si>
  <si>
    <r>
      <rPr>
        <b/>
        <sz val="10"/>
        <rFont val="Calibri"/>
        <family val="2"/>
        <charset val="238"/>
        <scheme val="minor"/>
      </rPr>
      <t xml:space="preserve">Ventil za hidravlično uravnoteženje: </t>
    </r>
    <r>
      <rPr>
        <sz val="10"/>
        <rFont val="Calibri"/>
        <family val="2"/>
        <charset val="238"/>
        <scheme val="minor"/>
      </rPr>
      <t xml:space="preserve">
Dobava in montaža ventila za hidravlično uravnoteženje iz medenine, z merilnimi priključki, za nastavitev pretoka, z ročnim kolesom s številčno digitalno skalo za prednastavitev in možnost blokiranja nastavljenega položaja, navojne izvedbe, s tesnilnim materialom; 110 °C; PN 16</t>
    </r>
  </si>
  <si>
    <r>
      <rPr>
        <b/>
        <sz val="10"/>
        <rFont val="Calibri"/>
        <family val="2"/>
        <charset val="238"/>
        <scheme val="minor"/>
      </rPr>
      <t>Požarno tesnjenje:</t>
    </r>
    <r>
      <rPr>
        <sz val="10"/>
        <rFont val="Calibri"/>
        <family val="2"/>
        <charset val="238"/>
        <scheme val="minor"/>
      </rPr>
      <t xml:space="preserve">
Tesnjenje vgrajenih požarnih loput s požarno peno za rege do širine 40 mm</t>
    </r>
  </si>
  <si>
    <r>
      <t xml:space="preserve">Tesnitev  med  požarnimi  sektorji  (EI60)  s  požarno odpornimi kiti odprtine do velikosti 0,05m2, komplet z izjavo izvajalca o vgradnji in ustreznimi certifikati ter vrisom lokacij tesnitev v tloris
</t>
    </r>
    <r>
      <rPr>
        <sz val="9"/>
        <rFont val="Calibri"/>
        <family val="2"/>
        <charset val="238"/>
        <scheme val="minor"/>
      </rPr>
      <t>(Tesnitev vseh močnostnih inštalacij)</t>
    </r>
  </si>
  <si>
    <t>GRADBENA DELA SKUPAJ :</t>
  </si>
  <si>
    <t>SUHOMONTAŽNA DELA SKUPAJ :</t>
  </si>
  <si>
    <t>OSB plošče na podložni peni vijačene v obstoječi leseni pod</t>
  </si>
  <si>
    <t>SKUPAJ CENTRALA</t>
  </si>
  <si>
    <t>VRATA SKUPAJ:</t>
  </si>
  <si>
    <t>Lamelni parket po izbiri investitorja vklučno s kotnimi letvami</t>
  </si>
  <si>
    <t>Vinilni tlak kot npr. Tajima Contract SL, vključno z obrobami v=15 cm</t>
  </si>
  <si>
    <t>Požarno okno 100/100, 
Požarna odpornost 30 minut, (R)EI 30.</t>
  </si>
  <si>
    <r>
      <t xml:space="preserve">Ograja v mansardi, inox/kaljeno dvoplastno steklo, po </t>
    </r>
    <r>
      <rPr>
        <b/>
        <sz val="10"/>
        <rFont val="Calibri"/>
        <family val="2"/>
        <charset val="238"/>
        <scheme val="minor"/>
      </rPr>
      <t>detailu št.1</t>
    </r>
  </si>
  <si>
    <r>
      <t>Konstrukcija balkona nad stopniščem po</t>
    </r>
    <r>
      <rPr>
        <b/>
        <sz val="10"/>
        <rFont val="Calibri"/>
        <family val="2"/>
        <charset val="238"/>
        <scheme val="minor"/>
      </rPr>
      <t xml:space="preserve"> detajlu št.3</t>
    </r>
    <r>
      <rPr>
        <sz val="10"/>
        <rFont val="Calibri"/>
        <family val="2"/>
        <charset val="238"/>
        <scheme val="minor"/>
      </rPr>
      <t>, vključno s pohodnim kaljenim, dvoplastnim steklom s folijo mat ali peskano.</t>
    </r>
  </si>
  <si>
    <t>V vsako ceno vsakega materiala, elementa in opreme so vključeni vsi stroški dobave, carin itd., vsi prevozi, prenosi do mesta vgradnje in manipulitivni stroški.</t>
  </si>
  <si>
    <t>Komunikacijska omara, KO,
19", višine 42HE, 800x1000, komplet s stranicami in steklenimi vrati, ali enakovredno kot Monell PRO</t>
  </si>
  <si>
    <t>kos 2</t>
  </si>
  <si>
    <t>kos 6</t>
  </si>
  <si>
    <t>kos 5</t>
  </si>
  <si>
    <t>kos 1</t>
  </si>
  <si>
    <t>kos 4</t>
  </si>
  <si>
    <t>kos 120</t>
  </si>
  <si>
    <t>kos 50</t>
  </si>
  <si>
    <t>Univerzalna montažna konzola za stensko ali stropno montiranje. Primerna za PDM-I12, PDM-I12T, PDM-I18 and PDM-I18T. V nosilcu so tudi vodniki za kable. 
Dimenzija (Š x V x G):47 x 53 x 44</t>
  </si>
  <si>
    <r>
      <t xml:space="preserve">optični kabel, notranji/zunanji, OM3, 4x50/125 </t>
    </r>
    <r>
      <rPr>
        <sz val="9"/>
        <rFont val="Calibri"/>
        <family val="2"/>
        <charset val="238"/>
        <scheme val="minor"/>
      </rPr>
      <t>(točen tip pred dobavo uskladiti z investitorjem)</t>
    </r>
  </si>
  <si>
    <t>50 kos</t>
  </si>
  <si>
    <t>Razdelilnik R-N  (nadstropje + mansarda), 
predviden kot tipska podometna omara, dim. 1000x600x150mm, komplet z vrati, dovodom in odvodi zgoraj, ter vgrajeno opremo, enakovredno kot Schrack:</t>
  </si>
  <si>
    <t>Razdelilnik R-P
(klet + pritličje), predviden kot tipska podometna omara, dim. 1000x600x150mm, komplet z vrati, dovodom in odvodi zgoraj, ter vgrajeno opremo, enakovredno kot Schrack:</t>
  </si>
  <si>
    <t>V2.2-Varnostna vgradna svetilka za osvetlitev požarnih poti z minimalno 1lx v skladu z EN 1838. Z 2 močnima LED diodama nevtralne bele svetlobe 4000K in z lečami iz polikarbonata. Ohišje narejeno iz litega aluminija, z lokalno baterijo za 1h avtonomije v pripravnem ali trajnem spoju. Auto-test funkcija in prikaz statusa z dvobarvno LED, možnost centralnega nadzora preko DALI protokola. Možnost nastavitve trajnega ali pripravnega spoja preko mostiča ali NFC vmesnika. Napajanje: 220-240 V AC. Zaščita: IP40. Zaščitni razred: SC1. Svetilka testirana za EN 60598-1, EN 60598-2-22, EN 1838 and DIN 4844. ENEC test certificate. Svetilka brez halogenov. Komplet z montažnim priborom. Skupna moč: 4,7W. 5-letna garancija.
Kot: Zumtobel Resclite PRO MRCR ESC E1D</t>
  </si>
  <si>
    <t>Talna keramika v kopalnicah R=9, po izbiri investitorja.nabavna vrednost keramike do 20,00€/m2</t>
  </si>
  <si>
    <t>Stenska keramika v kopalnicah po izbiri investitorja.nabavna vrednost keramike do 20,00€/m2</t>
  </si>
  <si>
    <t>Svetilka z oznako tipa S3a svetilka moči 15W, LED, 4000K, vsaj 1250lm, vsaj ZR1, IP54, nadgradna svetilka za montažo na strop ali steno, dimenzij - fi 220mm - ohišje bele barve RAL 9003 (aluminij)</t>
  </si>
  <si>
    <t>svetilka z oznako tipa S3b svetilka moči 20W, LED, 4000K, 2310lm, vsaj ZR1, IP40, vgrajena v armstrong strop, fi 180mm, ohišje bele barve RAL 9003 (aluminij)</t>
  </si>
  <si>
    <t>Svetilka z oznako tipa S4a svetilka moči 29W, LED, 4000K, 3700lm, vsaj IP40, vsaj IK03, vgrajena v armstrong strop, največ 595 x 595 mm, ohišje bele barve, presevna površina svetila bela motna (PMMA ali kaljeno steklo), ves potreben spojni in pritrdilni material</t>
  </si>
  <si>
    <t>Svetilka z oznako tipa S7a svetilka moči 33W, LED, 4000K, 4000lm, vsaj IP40, vsaj IK03, vgrajena v armstrong strop, največ 595 x 595 mm - ohišje bele barve,presevna površina svetila bela motna (PMMA ali kaljeno steklo), ves potreben spojni in pritrdilni material</t>
  </si>
  <si>
    <r>
      <t xml:space="preserve">Tuš kabina
</t>
    </r>
    <r>
      <rPr>
        <sz val="10"/>
        <rFont val="Calibri"/>
        <family val="2"/>
        <charset val="238"/>
        <scheme val="minor"/>
      </rPr>
      <t xml:space="preserve">komplet pravokotna kabina 90x120cm, stena kaljeno steklo vsaj 120x190, vključno s kanaleto </t>
    </r>
  </si>
  <si>
    <r>
      <t xml:space="preserve">Tuš armatura
</t>
    </r>
    <r>
      <rPr>
        <sz val="10"/>
        <rFont val="Calibri"/>
        <family val="2"/>
        <charset val="238"/>
        <scheme val="minor"/>
      </rPr>
      <t>nadometna fiksno nameščena prha + dodatno ročna prha, armatura enoročna s termostatsko nastvitvijo željene temperature vode</t>
    </r>
  </si>
  <si>
    <t>Odstranitev obstoječega električnega razvoda (nadometni)</t>
  </si>
  <si>
    <t>Odstranitev obstoječih vratnih podbojev in kril</t>
  </si>
  <si>
    <t xml:space="preserve">Vrata V1.1                                                                      
dimenzij 90/205                                                                 
Dobava in montaža enokrilnih požarnih vrat. Vrata so zastekljena po celi višini in širini krila. Toplotne karakteristike U=1,2W/m2K. Krilo vrat je kovinsko, kljuka inox po izbiri arhitekta. V višini kljuke je v smeri evakuacije montirana antipanik letev inox brušen, z druge strani KLJUKA inox brušen, ključavnica na sistemski ključ po protokolu investitorja. Krilo ima vgrajeno samozapiralo S HIDRAVLIČNO ZAVORO. Barva zunaj v RAL 9010 MAT, barva znotraj v RAL 9010 MAT. Požarna odpornost 30 minut, (R)EI 30. </t>
  </si>
  <si>
    <t xml:space="preserve">Vrata V2.1                                                                      dimenzij 90/205 
Dobava in montaža enokrilnih, lesenih vrat, polno vratno krilo z izolativno sredico, Toplotne karakteristike U=1,2W/m2K. Kljuka inox po izbiri arhitekta. Ključavnica na sistemski ključ po protokolu investitorja. Barva zunaj v RAL 9010 MAT, barva znotraj v RAL 9010 MAT. </t>
  </si>
  <si>
    <t>Vrata V2.2                                                                         dimenzij 83/205                                                                
Dobava in montaža enokrilnih, lesenih vrat, polno vratno krilo z izolativno sredico, Toplotne karakteristike U=1,2W/m2K. Kljuka inox po izbiri arhitekta. Ključavnica na sistemski ključ po protokolu investitorja. Barva zunaj v RAL 9010 MAT, barva znotraj v RAL 9010 MAT.</t>
  </si>
  <si>
    <t>Vrata V2.3                                                                         dimenzij 90/190                                                                
Dobava in montaža enokrilnih, lesenih vrat, polno vratno krilo z izolativno sredico, Toplotne karakteristike U=1,2W/m2K. Kljuka inox po izbiri arhitekta. Ključavnica na sistemski ključ po protokolu investitorja. Barva zunaj v RAL 9010 MAT, barva znotraj v RAL 9010 MAT.</t>
  </si>
  <si>
    <t>Vrata V5
Zunanja vrata ob dvigalnem jašku, 
enokrilna, leva, svetla odprtina 90/205 cm, odpiranje navznoter
ALU okvir, v RAL 7016 antracit
znotraj kaljeno steklo s folijo v prvem sloju, vse skupaj steklo 4+f+4/10/4/14/4 UG=0,6, UW=1,0 W/m2K
znotraj bunka inox po izbiri investitorja
zunaj kljuka inox po izbiri investitorja
samozapiralo s hidravlično zavoro
ključavnica s sistemskim cilindrom
montaža v ab D=25 cm
brez cokla
nalepka na steklu po izbiri investitorja dimenzij cca 50 x 25 cm 
Glej shemo V5</t>
  </si>
  <si>
    <t>Vrata V4                                                                         
Dobava in montaža enokrilnih, steklenih hodnih vrat
enokrilna, desna, svetla odprtina 100/220 cm, odpiranje navzven
ALU okvir, v RAL 7016 antracit 
zunaj kaljeno steklo s folijo v prvem sloju, vse skupaj steklo 4+f+4/10/4/14/4 UG=0,6, UW=1,0 W/m2K
zunaj bunka inox po izbiri investitorja
znotraj antipanik letev inox po izbiri investitorja
samozapiralo s hidravlično zavoro
električna ključavnica s sistemskim cilindrom
montaža v ab D=25 cm
brez cokla
z nadsvetlobo
nalepka na steklu po izbiri investitorja dimenzij cca 50 x 25 cm                                                       
Glej shemo V4.</t>
  </si>
  <si>
    <t>Vrata V3.1                                                                         dimenzij 90/205                                                                 
Dobava in montaža enokrilnih, lesenih vrat, zastekljena s kaljenim steklom in vzorcem potrjenim s strani naročnika. Kljuka inox po izbiri arhitekta. Ključavnica na sistemski ključ po protokolu investitorja. Barva zunaj v RAL 9010 MAT, barva znotraj v RAL 9010 MAT. 
Glej shemo V3</t>
  </si>
  <si>
    <t>Vrata V3.2                                                                         dimenzij 83/205                                                                 
Dobava in montaža enokrilnih, lesenih vrat, zastekljena s kaljenim steklom in vzorcem potrjenim s strani naročnika . Kljuka inox po izbiri arhitekta. Ključavnica na sistemski ključ po protokolu investitorja. Barva zunaj v RAL 9010 MAT, barva znotraj v RAL 9010 MAT. 
Glej shemo V3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</si>
</sst>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quot;SIT&quot;_-;\-* #,##0.00\ &quot;SIT&quot;_-;_-* &quot;-&quot;??\ &quot;SIT&quot;_-;_-@_-"/>
    <numFmt numFmtId="165" formatCode="_-* #,##0.00\ _S_I_T_-;\-* #,##0.00\ _S_I_T_-;_-* &quot;-&quot;??\ _S_I_T_-;_-@_-"/>
    <numFmt numFmtId="166" formatCode="_(* #,##0.00_);_(* \(#,##0.00\);_(* &quot;-&quot;??_);_(@_)"/>
    <numFmt numFmtId="167" formatCode="#,##0.00;[Red]#,##0.00"/>
    <numFmt numFmtId="168" formatCode="#,##0.00\ &quot;€&quot;"/>
    <numFmt numFmtId="169" formatCode="#,##0.00\ &quot;€&quot;;[Red]#,##0.00\ &quot;€&quot;"/>
    <numFmt numFmtId="170" formatCode="00&quot;.&quot;"/>
    <numFmt numFmtId="171" formatCode="#,##0.00\ [$SIT-424]"/>
    <numFmt numFmtId="172" formatCode="0&quot;.&quot;"/>
  </numFmts>
  <fonts count="36">
    <font>
      <sz val="10"/>
      <color indexed="9"/>
      <name val=".CourSL"/>
      <charset val="238"/>
    </font>
    <font>
      <sz val="10"/>
      <name val="SL Dutch"/>
      <charset val="238"/>
    </font>
    <font>
      <sz val="10"/>
      <name val="Arial CE"/>
      <charset val="238"/>
    </font>
    <font>
      <sz val="10"/>
      <name val="Arial"/>
      <family val="2"/>
      <charset val="238"/>
    </font>
    <font>
      <sz val="11"/>
      <color indexed="8"/>
      <name val="Calibri"/>
      <family val="2"/>
      <charset val="238"/>
    </font>
    <font>
      <sz val="10"/>
      <name val="Arial CE"/>
      <family val="2"/>
      <charset val="238"/>
    </font>
    <font>
      <sz val="11"/>
      <name val="Arial"/>
      <family val="2"/>
      <charset val="238"/>
    </font>
    <font>
      <sz val="10"/>
      <name val="Gatineau"/>
    </font>
    <font>
      <sz val="12"/>
      <name val="Courier"/>
      <family val="3"/>
    </font>
    <font>
      <sz val="10"/>
      <name val="Arial CE"/>
    </font>
    <font>
      <b/>
      <sz val="10"/>
      <name val="Calibri"/>
      <family val="2"/>
      <charset val="238"/>
      <scheme val="minor"/>
    </font>
    <font>
      <sz val="10"/>
      <name val="Calibri"/>
      <family val="2"/>
      <charset val="238"/>
      <scheme val="minor"/>
    </font>
    <font>
      <sz val="10"/>
      <color indexed="9"/>
      <name val="Calibri"/>
      <family val="2"/>
      <charset val="238"/>
      <scheme val="minor"/>
    </font>
    <font>
      <vertAlign val="subscript"/>
      <sz val="10"/>
      <name val="Calibri"/>
      <family val="2"/>
      <charset val="238"/>
      <scheme val="minor"/>
    </font>
    <font>
      <b/>
      <sz val="9"/>
      <name val="Calibri"/>
      <family val="2"/>
      <charset val="238"/>
      <scheme val="minor"/>
    </font>
    <font>
      <b/>
      <i/>
      <sz val="10"/>
      <name val="Calibri"/>
      <family val="2"/>
      <charset val="238"/>
      <scheme val="minor"/>
    </font>
    <font>
      <sz val="9"/>
      <name val="Calibri"/>
      <family val="2"/>
      <charset val="238"/>
      <scheme val="minor"/>
    </font>
    <font>
      <sz val="8"/>
      <color indexed="9"/>
      <name val="Calibri"/>
      <family val="2"/>
      <charset val="238"/>
      <scheme val="minor"/>
    </font>
    <font>
      <sz val="11"/>
      <color indexed="8"/>
      <name val="Arial"/>
      <family val="2"/>
      <charset val="204"/>
    </font>
    <font>
      <sz val="10"/>
      <color indexed="8"/>
      <name val="Times New Roman CE"/>
      <family val="1"/>
      <charset val="238"/>
    </font>
    <font>
      <sz val="11"/>
      <name val="Calibri"/>
      <family val="2"/>
      <charset val="238"/>
      <scheme val="minor"/>
    </font>
    <font>
      <sz val="10"/>
      <color indexed="8"/>
      <name val="Calibri"/>
      <family val="2"/>
      <charset val="238"/>
      <scheme val="minor"/>
    </font>
    <font>
      <b/>
      <sz val="11"/>
      <name val="Calibri"/>
      <family val="2"/>
      <charset val="238"/>
      <scheme val="minor"/>
    </font>
    <font>
      <b/>
      <sz val="10"/>
      <color indexed="9"/>
      <name val="Calibri"/>
      <family val="2"/>
      <charset val="238"/>
      <scheme val="minor"/>
    </font>
    <font>
      <b/>
      <sz val="10"/>
      <color indexed="8"/>
      <name val="Calibri"/>
      <family val="2"/>
      <charset val="238"/>
      <scheme val="minor"/>
    </font>
    <font>
      <b/>
      <i/>
      <sz val="12"/>
      <color indexed="8"/>
      <name val="Calibri"/>
      <family val="2"/>
      <charset val="238"/>
      <scheme val="minor"/>
    </font>
    <font>
      <b/>
      <i/>
      <sz val="12"/>
      <color indexed="16"/>
      <name val="Calibri"/>
      <family val="2"/>
      <charset val="238"/>
      <scheme val="minor"/>
    </font>
    <font>
      <b/>
      <i/>
      <sz val="16"/>
      <color indexed="16"/>
      <name val="Calibri"/>
      <family val="2"/>
      <charset val="238"/>
      <scheme val="minor"/>
    </font>
    <font>
      <sz val="12"/>
      <color indexed="8"/>
      <name val="Calibri"/>
      <family val="2"/>
      <charset val="238"/>
      <scheme val="minor"/>
    </font>
    <font>
      <b/>
      <sz val="12"/>
      <color indexed="16"/>
      <name val="Calibri"/>
      <family val="2"/>
      <charset val="238"/>
      <scheme val="minor"/>
    </font>
    <font>
      <b/>
      <sz val="12"/>
      <color indexed="8"/>
      <name val="Calibri"/>
      <family val="2"/>
      <charset val="238"/>
      <scheme val="minor"/>
    </font>
    <font>
      <b/>
      <sz val="11"/>
      <color indexed="16"/>
      <name val="Calibri"/>
      <family val="2"/>
      <charset val="238"/>
      <scheme val="minor"/>
    </font>
    <font>
      <b/>
      <i/>
      <sz val="11"/>
      <name val="Calibri"/>
      <family val="2"/>
      <charset val="238"/>
      <scheme val="minor"/>
    </font>
    <font>
      <sz val="11"/>
      <color indexed="16"/>
      <name val="Calibri"/>
      <family val="2"/>
      <charset val="238"/>
      <scheme val="minor"/>
    </font>
    <font>
      <b/>
      <i/>
      <sz val="14"/>
      <name val="Calibri"/>
      <family val="2"/>
      <charset val="238"/>
      <scheme val="minor"/>
    </font>
    <font>
      <sz val="10"/>
      <name val="Arial Narrow"/>
      <family val="2"/>
      <charset val="238"/>
    </font>
  </fonts>
  <fills count="7">
    <fill>
      <patternFill patternType="none"/>
    </fill>
    <fill>
      <patternFill patternType="gray125"/>
    </fill>
    <fill>
      <patternFill patternType="solid">
        <fgColor indexed="43"/>
        <bgColor indexed="64"/>
      </patternFill>
    </fill>
    <fill>
      <patternFill patternType="solid">
        <fgColor indexed="51"/>
        <bgColor indexed="64"/>
      </patternFill>
    </fill>
    <fill>
      <patternFill patternType="solid">
        <fgColor theme="7" tint="0.79998168889431442"/>
        <bgColor indexed="64"/>
      </patternFill>
    </fill>
    <fill>
      <patternFill patternType="solid">
        <fgColor rgb="FFFFFF00"/>
        <bgColor indexed="64"/>
      </patternFill>
    </fill>
    <fill>
      <patternFill patternType="solid">
        <fgColor rgb="FFE2EFDA"/>
        <bgColor indexed="64"/>
      </patternFill>
    </fill>
  </fills>
  <borders count="20">
    <border>
      <left/>
      <right/>
      <top/>
      <bottom/>
      <diagonal/>
    </border>
    <border>
      <left/>
      <right/>
      <top style="thin">
        <color indexed="64"/>
      </top>
      <bottom/>
      <diagonal/>
    </border>
    <border>
      <left/>
      <right/>
      <top/>
      <bottom style="double">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double">
        <color auto="1"/>
      </top>
      <bottom/>
      <diagonal/>
    </border>
  </borders>
  <cellStyleXfs count="22">
    <xf numFmtId="0" fontId="0" fillId="0" borderId="0">
      <alignment horizontal="left" wrapText="1"/>
    </xf>
    <xf numFmtId="165" fontId="2" fillId="0" borderId="0" applyFont="0" applyFill="0" applyBorder="0" applyAlignment="0" applyProtection="0"/>
    <xf numFmtId="0" fontId="4" fillId="0" borderId="0"/>
    <xf numFmtId="0" fontId="2" fillId="0" borderId="0"/>
    <xf numFmtId="0" fontId="6" fillId="0" borderId="0"/>
    <xf numFmtId="0" fontId="2" fillId="0" borderId="0"/>
    <xf numFmtId="0" fontId="5" fillId="0" borderId="0"/>
    <xf numFmtId="0" fontId="4" fillId="0" borderId="0"/>
    <xf numFmtId="0" fontId="3" fillId="0" borderId="0"/>
    <xf numFmtId="9" fontId="1" fillId="0" borderId="0" applyFont="0" applyFill="0" applyBorder="0" applyAlignment="0" applyProtection="0"/>
    <xf numFmtId="9" fontId="2" fillId="0" borderId="0" applyFont="0" applyFill="0" applyBorder="0" applyAlignment="0" applyProtection="0"/>
    <xf numFmtId="0" fontId="5" fillId="0" borderId="0"/>
    <xf numFmtId="164" fontId="1" fillId="0" borderId="0" applyFont="0" applyFill="0" applyBorder="0" applyAlignment="0" applyProtection="0"/>
    <xf numFmtId="164" fontId="2" fillId="0" borderId="0" applyFont="0" applyFill="0" applyBorder="0" applyAlignment="0" applyProtection="0"/>
    <xf numFmtId="165" fontId="1" fillId="0" borderId="0" applyFont="0" applyFill="0" applyBorder="0" applyAlignment="0" applyProtection="0"/>
    <xf numFmtId="165" fontId="7" fillId="0" borderId="0" applyFont="0" applyFill="0" applyBorder="0" applyAlignment="0" applyProtection="0"/>
    <xf numFmtId="37" fontId="8" fillId="0" borderId="0"/>
    <xf numFmtId="166" fontId="3" fillId="0" borderId="0" applyFont="0" applyFill="0" applyBorder="0" applyAlignment="0" applyProtection="0"/>
    <xf numFmtId="0" fontId="7" fillId="0" borderId="0"/>
    <xf numFmtId="0" fontId="9" fillId="0" borderId="0"/>
    <xf numFmtId="0" fontId="18" fillId="0" borderId="0"/>
    <xf numFmtId="39" fontId="19" fillId="0" borderId="0" applyFont="0"/>
  </cellStyleXfs>
  <cellXfs count="245">
    <xf numFmtId="0" fontId="0" fillId="0" borderId="0" xfId="0">
      <alignment horizontal="left" wrapText="1"/>
    </xf>
    <xf numFmtId="0" fontId="12" fillId="0" borderId="0" xfId="0" applyFont="1">
      <alignment horizontal="left" wrapText="1"/>
    </xf>
    <xf numFmtId="0" fontId="11" fillId="0" borderId="0" xfId="0" applyFont="1" applyAlignment="1">
      <alignment wrapText="1"/>
    </xf>
    <xf numFmtId="0" fontId="11" fillId="0" borderId="0" xfId="0" applyFont="1">
      <alignment horizontal="left" wrapText="1"/>
    </xf>
    <xf numFmtId="0" fontId="11" fillId="0" borderId="0" xfId="0" applyFont="1" applyAlignment="1">
      <alignment horizontal="right" wrapText="1"/>
    </xf>
    <xf numFmtId="0" fontId="11" fillId="0" borderId="0" xfId="0" applyFont="1" applyAlignment="1" applyProtection="1">
      <alignment horizontal="right" wrapText="1"/>
      <protection locked="0"/>
    </xf>
    <xf numFmtId="170" fontId="11" fillId="0" borderId="0" xfId="16" applyNumberFormat="1" applyFont="1" applyAlignment="1">
      <alignment horizontal="right" vertical="top" wrapText="1"/>
    </xf>
    <xf numFmtId="0" fontId="10" fillId="0" borderId="0" xfId="15" applyNumberFormat="1" applyFont="1" applyAlignment="1">
      <alignment horizontal="left" vertical="top" wrapText="1"/>
    </xf>
    <xf numFmtId="0" fontId="11" fillId="0" borderId="0" xfId="15" applyNumberFormat="1" applyFont="1" applyAlignment="1">
      <alignment horizontal="left" wrapText="1"/>
    </xf>
    <xf numFmtId="4" fontId="11" fillId="0" borderId="0" xfId="18" applyNumberFormat="1" applyFont="1" applyAlignment="1">
      <alignment horizontal="right" wrapText="1"/>
    </xf>
    <xf numFmtId="0" fontId="11" fillId="0" borderId="0" xfId="15" applyNumberFormat="1" applyFont="1" applyAlignment="1">
      <alignment horizontal="left" vertical="top" wrapText="1"/>
    </xf>
    <xf numFmtId="0" fontId="11" fillId="0" borderId="0" xfId="0" applyFont="1" applyAlignment="1">
      <alignment vertical="top" wrapText="1"/>
    </xf>
    <xf numFmtId="0" fontId="11" fillId="0" borderId="0" xfId="3" applyFont="1" applyAlignment="1">
      <alignment vertical="top" wrapText="1"/>
    </xf>
    <xf numFmtId="0" fontId="11" fillId="0" borderId="0" xfId="3" applyFont="1" applyAlignment="1">
      <alignment horizontal="left" wrapText="1"/>
    </xf>
    <xf numFmtId="0" fontId="11" fillId="0" borderId="0" xfId="15" applyNumberFormat="1" applyFont="1" applyAlignment="1">
      <alignment horizontal="left" vertical="center"/>
    </xf>
    <xf numFmtId="0" fontId="11" fillId="0" borderId="0" xfId="0" applyFont="1" applyAlignment="1">
      <alignment horizontal="center"/>
    </xf>
    <xf numFmtId="4" fontId="11" fillId="0" borderId="0" xfId="0" applyNumberFormat="1" applyFont="1" applyAlignment="1">
      <alignment horizontal="right"/>
    </xf>
    <xf numFmtId="4" fontId="11" fillId="0" borderId="0" xfId="18" applyNumberFormat="1" applyFont="1" applyAlignment="1" applyProtection="1">
      <alignment horizontal="right" vertical="center" wrapText="1"/>
      <protection locked="0"/>
    </xf>
    <xf numFmtId="0" fontId="11" fillId="0" borderId="0" xfId="15" quotePrefix="1" applyNumberFormat="1" applyFont="1" applyAlignment="1">
      <alignment horizontal="left" vertical="top" wrapText="1"/>
    </xf>
    <xf numFmtId="0" fontId="11" fillId="0" borderId="0" xfId="15" applyNumberFormat="1" applyFont="1" applyAlignment="1">
      <alignment horizontal="left"/>
    </xf>
    <xf numFmtId="49" fontId="11" fillId="0" borderId="0" xfId="16" applyNumberFormat="1" applyFont="1" applyAlignment="1">
      <alignment horizontal="left" vertical="top" wrapText="1"/>
    </xf>
    <xf numFmtId="0" fontId="11" fillId="0" borderId="0" xfId="15" applyNumberFormat="1" applyFont="1" applyAlignment="1">
      <alignment horizontal="left" vertical="center" wrapText="1"/>
    </xf>
    <xf numFmtId="49" fontId="11" fillId="0" borderId="0" xfId="16" applyNumberFormat="1" applyFont="1" applyAlignment="1">
      <alignment horizontal="left" vertical="top"/>
    </xf>
    <xf numFmtId="0" fontId="11" fillId="0" borderId="0" xfId="0" applyFont="1" applyAlignment="1">
      <alignment horizontal="left"/>
    </xf>
    <xf numFmtId="0" fontId="11" fillId="0" borderId="0" xfId="19" applyFont="1"/>
    <xf numFmtId="0" fontId="10" fillId="0" borderId="0" xfId="15" quotePrefix="1" applyNumberFormat="1" applyFont="1" applyAlignment="1">
      <alignment horizontal="left" vertical="top" wrapText="1"/>
    </xf>
    <xf numFmtId="170" fontId="11" fillId="0" borderId="0" xfId="14" applyNumberFormat="1" applyFont="1" applyAlignment="1">
      <alignment horizontal="right" vertical="top"/>
    </xf>
    <xf numFmtId="0" fontId="11" fillId="0" borderId="0" xfId="0" applyFont="1" applyAlignment="1">
      <alignment vertical="top"/>
    </xf>
    <xf numFmtId="170" fontId="11" fillId="0" borderId="0" xfId="14" applyNumberFormat="1" applyFont="1" applyAlignment="1">
      <alignment horizontal="right" vertical="top" wrapText="1"/>
    </xf>
    <xf numFmtId="4" fontId="11" fillId="0" borderId="0" xfId="0" applyNumberFormat="1" applyFont="1" applyAlignment="1">
      <alignment horizontal="right" wrapText="1"/>
    </xf>
    <xf numFmtId="0" fontId="12" fillId="0" borderId="0" xfId="0" applyFont="1" applyAlignment="1">
      <alignment wrapText="1"/>
    </xf>
    <xf numFmtId="0" fontId="12" fillId="0" borderId="0" xfId="0" applyFont="1" applyAlignment="1" applyProtection="1">
      <alignment horizontal="right" wrapText="1"/>
      <protection locked="0"/>
    </xf>
    <xf numFmtId="0" fontId="11" fillId="0" borderId="0" xfId="0" applyFont="1" applyAlignment="1"/>
    <xf numFmtId="0" fontId="11" fillId="0" borderId="0" xfId="15" applyNumberFormat="1" applyFont="1" applyAlignment="1">
      <alignment horizontal="right" vertical="center"/>
    </xf>
    <xf numFmtId="0" fontId="11" fillId="0" borderId="0" xfId="4" applyFont="1" applyAlignment="1">
      <alignment vertical="top" wrapText="1"/>
    </xf>
    <xf numFmtId="171" fontId="11" fillId="0" borderId="0" xfId="19" applyNumberFormat="1" applyFont="1"/>
    <xf numFmtId="0" fontId="10" fillId="0" borderId="0" xfId="0" applyFont="1" applyAlignment="1">
      <alignment horizontal="left" vertical="top" wrapText="1"/>
    </xf>
    <xf numFmtId="0" fontId="14" fillId="0" borderId="0" xfId="0" applyFont="1" applyAlignment="1">
      <alignment horizontal="center" wrapText="1"/>
    </xf>
    <xf numFmtId="167" fontId="14" fillId="0" borderId="0" xfId="0" applyNumberFormat="1" applyFont="1" applyAlignment="1">
      <alignment horizontal="right" wrapText="1"/>
    </xf>
    <xf numFmtId="168" fontId="14" fillId="0" borderId="0" xfId="0" applyNumberFormat="1" applyFont="1" applyAlignment="1">
      <alignment horizontal="right" wrapText="1"/>
    </xf>
    <xf numFmtId="0" fontId="10" fillId="0" borderId="0" xfId="0" applyFont="1">
      <alignment horizontal="left" wrapText="1"/>
    </xf>
    <xf numFmtId="0" fontId="15" fillId="0" borderId="4" xfId="0" applyFont="1" applyBorder="1">
      <alignment horizontal="left" wrapText="1"/>
    </xf>
    <xf numFmtId="49" fontId="11" fillId="0" borderId="8" xfId="0" applyNumberFormat="1" applyFont="1" applyBorder="1" applyAlignment="1">
      <alignment horizontal="center" vertical="top" wrapText="1"/>
    </xf>
    <xf numFmtId="0" fontId="11" fillId="0" borderId="8" xfId="0" applyFont="1" applyBorder="1" applyAlignment="1">
      <alignment horizontal="left" vertical="top" wrapText="1"/>
    </xf>
    <xf numFmtId="167" fontId="16" fillId="0" borderId="0" xfId="0" applyNumberFormat="1" applyFont="1" applyAlignment="1">
      <alignment horizontal="right" wrapText="1"/>
    </xf>
    <xf numFmtId="169" fontId="14" fillId="2" borderId="8" xfId="0" applyNumberFormat="1" applyFont="1" applyFill="1" applyBorder="1" applyAlignment="1">
      <alignment horizontal="right" wrapText="1"/>
    </xf>
    <xf numFmtId="0" fontId="10" fillId="0" borderId="6" xfId="0" applyFont="1" applyBorder="1">
      <alignment horizontal="left" wrapText="1"/>
    </xf>
    <xf numFmtId="0" fontId="15" fillId="0" borderId="0" xfId="0" applyFont="1">
      <alignment horizontal="left" wrapText="1"/>
    </xf>
    <xf numFmtId="49" fontId="11" fillId="0" borderId="0" xfId="0" applyNumberFormat="1" applyFont="1" applyAlignment="1">
      <alignment horizontal="center" vertical="top" wrapText="1"/>
    </xf>
    <xf numFmtId="0" fontId="11" fillId="0" borderId="0" xfId="0" applyFont="1" applyAlignment="1">
      <alignment horizontal="left" vertical="top" wrapText="1"/>
    </xf>
    <xf numFmtId="0" fontId="16" fillId="0" borderId="0" xfId="0" applyFont="1" applyAlignment="1">
      <alignment horizontal="center" wrapText="1"/>
    </xf>
    <xf numFmtId="168" fontId="16" fillId="0" borderId="0" xfId="0" applyNumberFormat="1" applyFont="1" applyAlignment="1">
      <alignment horizontal="right" wrapText="1"/>
    </xf>
    <xf numFmtId="0" fontId="10" fillId="0" borderId="0" xfId="0" applyFont="1" applyAlignment="1">
      <alignment horizontal="center"/>
    </xf>
    <xf numFmtId="0" fontId="10" fillId="2" borderId="8" xfId="0" applyFont="1" applyFill="1" applyBorder="1" applyAlignment="1">
      <alignment horizontal="center" vertical="center" wrapText="1"/>
    </xf>
    <xf numFmtId="0" fontId="15" fillId="0" borderId="5" xfId="0" applyFont="1" applyBorder="1">
      <alignment horizontal="left" wrapText="1"/>
    </xf>
    <xf numFmtId="0" fontId="11" fillId="0" borderId="8" xfId="0" applyFont="1" applyBorder="1" applyAlignment="1">
      <alignment horizontal="center" wrapText="1"/>
    </xf>
    <xf numFmtId="168" fontId="11" fillId="0" borderId="8" xfId="0" applyNumberFormat="1" applyFont="1" applyBorder="1" applyAlignment="1">
      <alignment wrapText="1"/>
    </xf>
    <xf numFmtId="167" fontId="11" fillId="0" borderId="0" xfId="0" applyNumberFormat="1" applyFont="1" applyAlignment="1">
      <alignment horizontal="right" wrapText="1"/>
    </xf>
    <xf numFmtId="168" fontId="10" fillId="2" borderId="8" xfId="0" applyNumberFormat="1" applyFont="1" applyFill="1" applyBorder="1" applyAlignment="1">
      <alignment horizontal="right" wrapText="1"/>
    </xf>
    <xf numFmtId="167" fontId="10" fillId="0" borderId="0" xfId="0" applyNumberFormat="1" applyFont="1" applyAlignment="1">
      <alignment horizontal="right" wrapText="1"/>
    </xf>
    <xf numFmtId="0" fontId="11" fillId="0" borderId="0" xfId="0" applyFont="1" applyAlignment="1">
      <alignment horizontal="center" wrapText="1"/>
    </xf>
    <xf numFmtId="168" fontId="11" fillId="0" borderId="0" xfId="0" applyNumberFormat="1" applyFont="1" applyAlignment="1">
      <alignment horizontal="right" wrapText="1"/>
    </xf>
    <xf numFmtId="1" fontId="11" fillId="0" borderId="8" xfId="0" applyNumberFormat="1" applyFont="1" applyBorder="1" applyAlignment="1">
      <alignment horizontal="center" vertical="top" wrapText="1"/>
    </xf>
    <xf numFmtId="168" fontId="10" fillId="2" borderId="16" xfId="0" applyNumberFormat="1" applyFont="1" applyFill="1" applyBorder="1" applyAlignment="1">
      <alignment horizontal="right" wrapText="1"/>
    </xf>
    <xf numFmtId="0" fontId="11" fillId="0" borderId="0" xfId="0" applyFont="1" applyAlignment="1">
      <alignment horizontal="center" vertical="top"/>
    </xf>
    <xf numFmtId="0" fontId="11" fillId="0" borderId="13" xfId="0" applyFont="1" applyBorder="1" applyAlignment="1">
      <alignment horizontal="center"/>
    </xf>
    <xf numFmtId="0" fontId="20" fillId="0" borderId="0" xfId="0" applyFont="1" applyAlignment="1">
      <alignment wrapText="1"/>
    </xf>
    <xf numFmtId="0" fontId="16" fillId="0" borderId="0" xfId="0" applyFont="1" applyAlignment="1">
      <alignment horizontal="justify" wrapText="1"/>
    </xf>
    <xf numFmtId="4" fontId="16" fillId="0" borderId="0" xfId="0" applyNumberFormat="1" applyFont="1" applyAlignment="1">
      <alignment horizontal="justify" vertical="top" wrapText="1"/>
    </xf>
    <xf numFmtId="0" fontId="16" fillId="0" borderId="0" xfId="0" applyFont="1" applyAlignment="1">
      <alignment horizontal="center"/>
    </xf>
    <xf numFmtId="0" fontId="16" fillId="0" borderId="0" xfId="0" applyFont="1" applyAlignment="1">
      <alignment horizontal="justify" vertical="top" wrapText="1"/>
    </xf>
    <xf numFmtId="39" fontId="11" fillId="0" borderId="0" xfId="0" applyNumberFormat="1" applyFont="1" applyAlignment="1"/>
    <xf numFmtId="0" fontId="16" fillId="0" borderId="0" xfId="0" applyFont="1">
      <alignment horizontal="left" wrapText="1"/>
    </xf>
    <xf numFmtId="0" fontId="11" fillId="0" borderId="0" xfId="0" applyFont="1" applyAlignment="1">
      <alignment horizontal="justify" wrapText="1"/>
    </xf>
    <xf numFmtId="0" fontId="12" fillId="0" borderId="0" xfId="0" applyFont="1" applyAlignment="1"/>
    <xf numFmtId="0" fontId="11" fillId="0" borderId="0" xfId="0" applyFont="1" applyAlignment="1">
      <alignment horizontal="justify" vertical="top" wrapText="1"/>
    </xf>
    <xf numFmtId="0" fontId="21" fillId="0" borderId="0" xfId="0" applyFont="1" applyAlignment="1">
      <alignment horizontal="center"/>
    </xf>
    <xf numFmtId="39" fontId="21" fillId="0" borderId="0" xfId="0" applyNumberFormat="1" applyFont="1" applyAlignment="1"/>
    <xf numFmtId="4" fontId="11" fillId="0" borderId="0" xfId="20" applyNumberFormat="1" applyFont="1" applyAlignment="1">
      <alignment horizontal="justify" vertical="top" wrapText="1"/>
    </xf>
    <xf numFmtId="0" fontId="10" fillId="0" borderId="0" xfId="0" applyFont="1" applyAlignment="1">
      <alignment wrapText="1"/>
    </xf>
    <xf numFmtId="39" fontId="10" fillId="0" borderId="0" xfId="0" applyNumberFormat="1" applyFont="1" applyAlignment="1"/>
    <xf numFmtId="0" fontId="23" fillId="0" borderId="0" xfId="0" applyFont="1">
      <alignment horizontal="left" wrapText="1"/>
    </xf>
    <xf numFmtId="0" fontId="12" fillId="0" borderId="0" xfId="0" applyFont="1" applyAlignment="1">
      <alignment horizontal="center"/>
    </xf>
    <xf numFmtId="39" fontId="21" fillId="0" borderId="0" xfId="21" applyFont="1"/>
    <xf numFmtId="0" fontId="11" fillId="0" borderId="0" xfId="0" quotePrefix="1" applyFont="1" applyAlignment="1">
      <alignment horizontal="justify" wrapText="1"/>
    </xf>
    <xf numFmtId="1" fontId="11" fillId="0" borderId="0" xfId="0" applyNumberFormat="1" applyFont="1" applyAlignment="1">
      <alignment horizontal="center" wrapText="1"/>
    </xf>
    <xf numFmtId="0" fontId="11" fillId="0" borderId="0" xfId="0" quotePrefix="1" applyFont="1" applyAlignment="1">
      <alignment horizontal="left" vertical="top" wrapText="1"/>
    </xf>
    <xf numFmtId="0" fontId="11" fillId="0" borderId="0" xfId="0" applyFont="1" applyAlignment="1" applyProtection="1">
      <alignment horizontal="center" wrapText="1"/>
      <protection locked="0"/>
    </xf>
    <xf numFmtId="1" fontId="11" fillId="0" borderId="0" xfId="0" applyNumberFormat="1" applyFont="1" applyAlignment="1" applyProtection="1">
      <alignment horizontal="center" wrapText="1"/>
      <protection locked="0"/>
    </xf>
    <xf numFmtId="39" fontId="11" fillId="0" borderId="1" xfId="0" applyNumberFormat="1" applyFont="1" applyBorder="1" applyAlignment="1"/>
    <xf numFmtId="0" fontId="11" fillId="0" borderId="0" xfId="0" applyFont="1" applyAlignment="1" applyProtection="1">
      <alignment horizontal="left" vertical="top" wrapText="1"/>
      <protection locked="0"/>
    </xf>
    <xf numFmtId="3" fontId="11" fillId="0" borderId="0" xfId="0" applyNumberFormat="1" applyFont="1" applyAlignment="1" applyProtection="1">
      <alignment horizontal="center" wrapText="1"/>
      <protection locked="0"/>
    </xf>
    <xf numFmtId="3" fontId="11" fillId="0" borderId="0" xfId="0" applyNumberFormat="1" applyFont="1" applyAlignment="1">
      <alignment horizontal="center" wrapText="1"/>
    </xf>
    <xf numFmtId="0" fontId="11" fillId="0" borderId="0" xfId="0" applyFont="1" applyAlignment="1">
      <alignment horizontal="left" wrapText="1" indent="2"/>
    </xf>
    <xf numFmtId="0" fontId="11" fillId="0" borderId="13" xfId="0" applyFont="1" applyBorder="1" applyAlignment="1">
      <alignment horizontal="left" wrapText="1" indent="2"/>
    </xf>
    <xf numFmtId="39" fontId="11" fillId="0" borderId="0" xfId="21" applyFont="1"/>
    <xf numFmtId="0" fontId="11" fillId="0" borderId="1" xfId="0" applyFont="1" applyBorder="1" applyAlignment="1">
      <alignment horizontal="justify" wrapText="1"/>
    </xf>
    <xf numFmtId="0" fontId="11" fillId="0" borderId="1" xfId="0" applyFont="1" applyBorder="1" applyAlignment="1">
      <alignment horizontal="center"/>
    </xf>
    <xf numFmtId="0" fontId="24" fillId="0" borderId="0" xfId="0" applyFont="1" applyAlignment="1">
      <alignment horizontal="center"/>
    </xf>
    <xf numFmtId="39" fontId="24" fillId="0" borderId="0" xfId="21" applyFont="1"/>
    <xf numFmtId="39" fontId="22" fillId="0" borderId="0" xfId="0" applyNumberFormat="1" applyFont="1" applyAlignment="1"/>
    <xf numFmtId="1" fontId="11" fillId="0" borderId="0" xfId="0" applyNumberFormat="1" applyFont="1" applyAlignment="1">
      <alignment horizontal="center" vertical="top" wrapText="1"/>
    </xf>
    <xf numFmtId="0" fontId="17" fillId="0" borderId="0" xfId="0" applyFont="1">
      <alignment horizontal="left" wrapText="1"/>
    </xf>
    <xf numFmtId="49" fontId="15" fillId="3" borderId="8" xfId="0" applyNumberFormat="1" applyFont="1" applyFill="1" applyBorder="1" applyAlignment="1">
      <alignment horizontal="center"/>
    </xf>
    <xf numFmtId="0" fontId="15" fillId="3" borderId="8" xfId="0" applyFont="1" applyFill="1" applyBorder="1" applyAlignment="1">
      <alignment horizontal="center" wrapText="1"/>
    </xf>
    <xf numFmtId="0" fontId="15" fillId="3" borderId="8" xfId="0" applyFont="1" applyFill="1" applyBorder="1" applyAlignment="1">
      <alignment horizontal="center"/>
    </xf>
    <xf numFmtId="168" fontId="15" fillId="3" borderId="8" xfId="0" applyNumberFormat="1" applyFont="1" applyFill="1" applyBorder="1" applyAlignment="1">
      <alignment horizontal="center"/>
    </xf>
    <xf numFmtId="0" fontId="15" fillId="0" borderId="0" xfId="0" applyFont="1" applyAlignment="1">
      <alignment horizontal="center"/>
    </xf>
    <xf numFmtId="1" fontId="11" fillId="0" borderId="0" xfId="15" applyNumberFormat="1" applyFont="1" applyAlignment="1">
      <alignment horizontal="center" wrapText="1"/>
    </xf>
    <xf numFmtId="1" fontId="11" fillId="0" borderId="0" xfId="3" applyNumberFormat="1" applyFont="1" applyAlignment="1">
      <alignment horizontal="center" wrapText="1"/>
    </xf>
    <xf numFmtId="1" fontId="11" fillId="0" borderId="0" xfId="0" applyNumberFormat="1" applyFont="1" applyAlignment="1">
      <alignment horizontal="center"/>
    </xf>
    <xf numFmtId="1" fontId="11" fillId="0" borderId="0" xfId="15" applyNumberFormat="1" applyFont="1" applyAlignment="1">
      <alignment horizontal="center" vertical="center" wrapText="1"/>
    </xf>
    <xf numFmtId="0" fontId="11" fillId="0" borderId="0" xfId="19" applyFont="1" applyAlignment="1">
      <alignment horizontal="center"/>
    </xf>
    <xf numFmtId="0" fontId="12" fillId="0" borderId="0" xfId="0" applyFont="1" applyAlignment="1">
      <alignment horizontal="center" wrapText="1"/>
    </xf>
    <xf numFmtId="0" fontId="11" fillId="0" borderId="0" xfId="15" applyNumberFormat="1" applyFont="1" applyAlignment="1">
      <alignment horizontal="center" wrapText="1"/>
    </xf>
    <xf numFmtId="0" fontId="11" fillId="0" borderId="0" xfId="3" applyFont="1" applyAlignment="1">
      <alignment horizontal="center" wrapText="1"/>
    </xf>
    <xf numFmtId="0" fontId="11" fillId="0" borderId="0" xfId="15" applyNumberFormat="1" applyFont="1" applyAlignment="1">
      <alignment horizontal="center" vertical="center"/>
    </xf>
    <xf numFmtId="0" fontId="11" fillId="0" borderId="0" xfId="15" applyNumberFormat="1" applyFont="1" applyAlignment="1">
      <alignment horizontal="center"/>
    </xf>
    <xf numFmtId="0" fontId="11" fillId="0" borderId="0" xfId="15" applyNumberFormat="1" applyFont="1" applyAlignment="1">
      <alignment horizontal="center" vertical="center" wrapText="1"/>
    </xf>
    <xf numFmtId="171" fontId="11" fillId="0" borderId="0" xfId="19" applyNumberFormat="1" applyFont="1" applyAlignment="1">
      <alignment horizontal="center"/>
    </xf>
    <xf numFmtId="164" fontId="11" fillId="0" borderId="0" xfId="13" applyFont="1" applyFill="1" applyAlignment="1" applyProtection="1">
      <alignment wrapText="1"/>
    </xf>
    <xf numFmtId="0" fontId="15" fillId="0" borderId="13" xfId="0" applyFont="1" applyBorder="1">
      <alignment horizontal="left" wrapText="1"/>
    </xf>
    <xf numFmtId="0" fontId="10" fillId="2" borderId="11" xfId="0" applyFont="1" applyFill="1" applyBorder="1" applyAlignment="1">
      <alignment horizontal="right" vertical="top" wrapText="1"/>
    </xf>
    <xf numFmtId="0" fontId="11" fillId="0" borderId="0" xfId="0" applyFont="1" applyAlignment="1">
      <alignment horizontal="right" vertical="top" wrapText="1"/>
    </xf>
    <xf numFmtId="0" fontId="10" fillId="2" borderId="8" xfId="0" applyFont="1" applyFill="1" applyBorder="1" applyAlignment="1">
      <alignment horizontal="right" vertical="top" wrapText="1"/>
    </xf>
    <xf numFmtId="0" fontId="12" fillId="0" borderId="0" xfId="0" applyFont="1" applyAlignment="1">
      <alignment horizontal="right" vertical="top" wrapText="1"/>
    </xf>
    <xf numFmtId="49" fontId="15" fillId="3" borderId="8" xfId="0" applyNumberFormat="1" applyFont="1" applyFill="1" applyBorder="1" applyAlignment="1">
      <alignment horizontal="center" vertical="top"/>
    </xf>
    <xf numFmtId="0" fontId="10" fillId="2" borderId="8" xfId="0" applyFont="1" applyFill="1" applyBorder="1" applyAlignment="1">
      <alignment horizontal="center" vertical="top" wrapText="1"/>
    </xf>
    <xf numFmtId="49" fontId="11" fillId="0" borderId="0" xfId="0" applyNumberFormat="1" applyFont="1" applyAlignment="1">
      <alignment horizontal="right" vertical="top" wrapText="1"/>
    </xf>
    <xf numFmtId="0" fontId="10" fillId="2" borderId="11" xfId="0" applyFont="1" applyFill="1" applyBorder="1" applyAlignment="1">
      <alignment horizontal="center" vertical="top" wrapText="1"/>
    </xf>
    <xf numFmtId="0" fontId="10" fillId="2" borderId="8" xfId="0" applyFont="1" applyFill="1" applyBorder="1">
      <alignment horizontal="left" wrapText="1"/>
    </xf>
    <xf numFmtId="0" fontId="10" fillId="2" borderId="8" xfId="0" applyFont="1" applyFill="1" applyBorder="1" applyAlignment="1">
      <alignment horizontal="center" wrapText="1"/>
    </xf>
    <xf numFmtId="0" fontId="11" fillId="0" borderId="8" xfId="0" applyFont="1" applyBorder="1" applyAlignment="1">
      <alignment horizontal="center" vertical="top" wrapText="1"/>
    </xf>
    <xf numFmtId="0" fontId="16" fillId="0" borderId="8" xfId="0" applyFont="1" applyBorder="1" applyAlignment="1">
      <alignment horizontal="center" wrapText="1"/>
    </xf>
    <xf numFmtId="168" fontId="16" fillId="0" borderId="8" xfId="0" applyNumberFormat="1" applyFont="1" applyBorder="1" applyAlignment="1">
      <alignment horizontal="right" wrapText="1"/>
    </xf>
    <xf numFmtId="169" fontId="14" fillId="2" borderId="9" xfId="0" applyNumberFormat="1" applyFont="1" applyFill="1" applyBorder="1" applyAlignment="1">
      <alignment horizontal="right" wrapText="1"/>
    </xf>
    <xf numFmtId="10" fontId="28" fillId="0" borderId="0" xfId="9" applyNumberFormat="1" applyFont="1" applyBorder="1" applyProtection="1"/>
    <xf numFmtId="10" fontId="28" fillId="0" borderId="2" xfId="9" applyNumberFormat="1" applyFont="1" applyBorder="1" applyProtection="1"/>
    <xf numFmtId="0" fontId="20" fillId="0" borderId="0" xfId="0" applyFont="1" applyAlignment="1">
      <alignment horizontal="right" vertical="top"/>
    </xf>
    <xf numFmtId="0" fontId="11" fillId="0" borderId="0" xfId="0" applyFont="1" applyAlignment="1">
      <alignment horizontal="right" vertical="top"/>
    </xf>
    <xf numFmtId="172" fontId="11" fillId="0" borderId="0" xfId="0" quotePrefix="1" applyNumberFormat="1" applyFont="1" applyAlignment="1">
      <alignment horizontal="right" vertical="top"/>
    </xf>
    <xf numFmtId="0" fontId="21" fillId="0" borderId="0" xfId="0" applyFont="1" applyAlignment="1">
      <alignment horizontal="right" vertical="top"/>
    </xf>
    <xf numFmtId="172" fontId="21" fillId="0" borderId="0" xfId="0" quotePrefix="1" applyNumberFormat="1" applyFont="1" applyAlignment="1">
      <alignment horizontal="right" vertical="top"/>
    </xf>
    <xf numFmtId="0" fontId="11" fillId="0" borderId="0" xfId="0" quotePrefix="1" applyFont="1" applyAlignment="1">
      <alignment horizontal="right" vertical="top"/>
    </xf>
    <xf numFmtId="0" fontId="11" fillId="0" borderId="0" xfId="0" applyFont="1" applyAlignment="1" applyProtection="1">
      <alignment horizontal="right" vertical="top" wrapText="1"/>
      <protection locked="0"/>
    </xf>
    <xf numFmtId="0" fontId="10" fillId="0" borderId="0" xfId="0" applyFont="1" applyAlignment="1">
      <alignment horizontal="right" vertical="top"/>
    </xf>
    <xf numFmtId="0" fontId="12" fillId="0" borderId="0" xfId="0" applyFont="1" applyAlignment="1">
      <alignment horizontal="right" vertical="top"/>
    </xf>
    <xf numFmtId="168" fontId="34" fillId="0" borderId="2" xfId="12" applyNumberFormat="1" applyFont="1" applyBorder="1" applyProtection="1"/>
    <xf numFmtId="0" fontId="35" fillId="4" borderId="0" xfId="0" applyFont="1" applyFill="1" applyAlignment="1">
      <alignment vertical="top" wrapText="1"/>
    </xf>
    <xf numFmtId="0" fontId="11" fillId="0" borderId="0" xfId="0" applyFont="1" applyAlignment="1">
      <alignment horizontal="left" wrapText="1" indent="1"/>
    </xf>
    <xf numFmtId="0" fontId="11" fillId="0" borderId="0" xfId="0" applyFont="1" applyAlignment="1">
      <alignment horizontal="left" wrapText="1" indent="4"/>
    </xf>
    <xf numFmtId="0" fontId="11" fillId="0" borderId="0" xfId="0" quotePrefix="1" applyFont="1" applyAlignment="1">
      <alignment horizontal="center"/>
    </xf>
    <xf numFmtId="0" fontId="15" fillId="6" borderId="8" xfId="0" applyFont="1" applyFill="1" applyBorder="1" applyAlignment="1" applyProtection="1">
      <alignment horizontal="center"/>
      <protection locked="0"/>
    </xf>
    <xf numFmtId="168" fontId="11" fillId="6" borderId="8" xfId="0" applyNumberFormat="1" applyFont="1" applyFill="1" applyBorder="1" applyAlignment="1" applyProtection="1">
      <alignment horizontal="right" wrapText="1"/>
      <protection locked="0"/>
    </xf>
    <xf numFmtId="169" fontId="16" fillId="6" borderId="8" xfId="0" applyNumberFormat="1" applyFont="1" applyFill="1" applyBorder="1" applyAlignment="1" applyProtection="1">
      <alignment horizontal="right" wrapText="1"/>
      <protection locked="0"/>
    </xf>
    <xf numFmtId="168" fontId="16" fillId="6" borderId="8" xfId="0" applyNumberFormat="1" applyFont="1" applyFill="1" applyBorder="1" applyAlignment="1" applyProtection="1">
      <alignment horizontal="right" wrapText="1"/>
      <protection locked="0"/>
    </xf>
    <xf numFmtId="39" fontId="21" fillId="6" borderId="0" xfId="0" applyNumberFormat="1" applyFont="1" applyFill="1" applyAlignment="1" applyProtection="1">
      <protection locked="0"/>
    </xf>
    <xf numFmtId="39" fontId="11" fillId="6" borderId="0" xfId="0" applyNumberFormat="1" applyFont="1" applyFill="1" applyAlignment="1" applyProtection="1">
      <protection locked="0"/>
    </xf>
    <xf numFmtId="4" fontId="11" fillId="6" borderId="0" xfId="0" applyNumberFormat="1" applyFont="1" applyFill="1" applyAlignment="1" applyProtection="1">
      <alignment horizontal="right" wrapText="1"/>
      <protection locked="0"/>
    </xf>
    <xf numFmtId="4" fontId="11" fillId="6" borderId="0" xfId="3" applyNumberFormat="1" applyFont="1" applyFill="1" applyAlignment="1" applyProtection="1">
      <alignment horizontal="right" wrapText="1"/>
      <protection locked="0"/>
    </xf>
    <xf numFmtId="39" fontId="21" fillId="6" borderId="0" xfId="21" applyFont="1" applyFill="1" applyProtection="1">
      <protection locked="0"/>
    </xf>
    <xf numFmtId="39" fontId="11" fillId="6" borderId="1" xfId="0" applyNumberFormat="1" applyFont="1" applyFill="1" applyBorder="1" applyAlignment="1" applyProtection="1">
      <protection locked="0"/>
    </xf>
    <xf numFmtId="39" fontId="11" fillId="6" borderId="0" xfId="21" applyFont="1" applyFill="1" applyProtection="1">
      <protection locked="0"/>
    </xf>
    <xf numFmtId="4" fontId="11" fillId="6" borderId="0" xfId="0" applyNumberFormat="1" applyFont="1" applyFill="1" applyAlignment="1" applyProtection="1">
      <alignment horizontal="right"/>
      <protection locked="0"/>
    </xf>
    <xf numFmtId="2" fontId="11" fillId="6" borderId="0" xfId="3" applyNumberFormat="1" applyFont="1" applyFill="1" applyAlignment="1" applyProtection="1">
      <alignment horizontal="right"/>
      <protection locked="0"/>
    </xf>
    <xf numFmtId="2" fontId="11" fillId="6" borderId="0" xfId="0" applyNumberFormat="1" applyFont="1" applyFill="1" applyAlignment="1" applyProtection="1">
      <alignment horizontal="right"/>
      <protection locked="0"/>
    </xf>
    <xf numFmtId="4" fontId="11" fillId="6" borderId="0" xfId="0" applyNumberFormat="1" applyFont="1" applyFill="1" applyAlignment="1" applyProtection="1">
      <protection locked="0"/>
    </xf>
    <xf numFmtId="167" fontId="11" fillId="6" borderId="0" xfId="0" applyNumberFormat="1" applyFont="1" applyFill="1" applyAlignment="1" applyProtection="1">
      <alignment horizontal="right" wrapText="1"/>
      <protection locked="0"/>
    </xf>
    <xf numFmtId="0" fontId="11" fillId="0" borderId="0" xfId="15" applyNumberFormat="1" applyFont="1" applyFill="1" applyAlignment="1">
      <alignment horizontal="left" vertical="top" wrapText="1"/>
    </xf>
    <xf numFmtId="0" fontId="10" fillId="0" borderId="0" xfId="15" applyNumberFormat="1" applyFont="1" applyFill="1" applyAlignment="1">
      <alignment horizontal="left" vertical="top" wrapText="1"/>
    </xf>
    <xf numFmtId="0" fontId="10" fillId="0" borderId="0" xfId="0" applyFont="1" applyAlignment="1">
      <alignment horizontal="center" vertical="top" wrapText="1"/>
    </xf>
    <xf numFmtId="0" fontId="11" fillId="0" borderId="0" xfId="0" applyFont="1" applyAlignment="1">
      <alignment horizontal="center" vertical="top" wrapText="1"/>
    </xf>
    <xf numFmtId="0" fontId="26" fillId="0" borderId="0" xfId="0" applyFont="1" applyAlignment="1"/>
    <xf numFmtId="0" fontId="27" fillId="0" borderId="0" xfId="0" applyFont="1" applyAlignment="1">
      <alignment horizontal="center" vertical="center" wrapText="1"/>
    </xf>
    <xf numFmtId="168" fontId="25" fillId="0" borderId="0" xfId="0" applyNumberFormat="1" applyFont="1" applyAlignment="1"/>
    <xf numFmtId="0" fontId="25" fillId="0" borderId="0" xfId="0" applyFont="1" applyAlignment="1"/>
    <xf numFmtId="0" fontId="26" fillId="0" borderId="0" xfId="0" applyFont="1" applyAlignment="1">
      <alignment horizontal="center"/>
    </xf>
    <xf numFmtId="0" fontId="31" fillId="0" borderId="0" xfId="0" applyFont="1" applyAlignment="1"/>
    <xf numFmtId="0" fontId="28" fillId="0" borderId="0" xfId="0" applyFont="1" applyAlignment="1"/>
    <xf numFmtId="168" fontId="28" fillId="0" borderId="0" xfId="0" applyNumberFormat="1" applyFont="1" applyAlignment="1"/>
    <xf numFmtId="0" fontId="31" fillId="0" borderId="1" xfId="0" applyFont="1" applyBorder="1" applyAlignment="1"/>
    <xf numFmtId="0" fontId="28" fillId="0" borderId="1" xfId="0" applyFont="1" applyBorder="1" applyAlignment="1"/>
    <xf numFmtId="168" fontId="28" fillId="0" borderId="1" xfId="0" applyNumberFormat="1" applyFont="1" applyBorder="1" applyAlignment="1"/>
    <xf numFmtId="0" fontId="32" fillId="0" borderId="0" xfId="0" applyFont="1" applyAlignment="1">
      <alignment horizontal="center"/>
    </xf>
    <xf numFmtId="168" fontId="30" fillId="0" borderId="0" xfId="0" applyNumberFormat="1" applyFont="1" applyAlignment="1"/>
    <xf numFmtId="168" fontId="28" fillId="0" borderId="0" xfId="0" applyNumberFormat="1" applyFont="1" applyAlignment="1">
      <alignment horizontal="right"/>
    </xf>
    <xf numFmtId="49" fontId="11" fillId="0" borderId="0" xfId="0" applyNumberFormat="1" applyFont="1" applyAlignment="1">
      <alignment vertical="top" wrapText="1"/>
    </xf>
    <xf numFmtId="0" fontId="20" fillId="0" borderId="1" xfId="0" applyFont="1" applyBorder="1" applyAlignment="1"/>
    <xf numFmtId="0" fontId="25" fillId="0" borderId="1" xfId="0" applyFont="1" applyBorder="1" applyAlignment="1"/>
    <xf numFmtId="168" fontId="30" fillId="0" borderId="1" xfId="0" applyNumberFormat="1" applyFont="1" applyBorder="1" applyAlignment="1">
      <alignment horizontal="right"/>
    </xf>
    <xf numFmtId="0" fontId="20" fillId="0" borderId="0" xfId="0" applyFont="1" applyAlignment="1"/>
    <xf numFmtId="168" fontId="30" fillId="0" borderId="0" xfId="0" applyNumberFormat="1" applyFont="1" applyAlignment="1">
      <alignment horizontal="right"/>
    </xf>
    <xf numFmtId="0" fontId="11" fillId="0" borderId="0" xfId="8" applyFont="1" applyAlignment="1">
      <alignment horizontal="center" vertical="top" wrapText="1"/>
    </xf>
    <xf numFmtId="168" fontId="12" fillId="0" borderId="0" xfId="0" applyNumberFormat="1" applyFont="1">
      <alignment horizontal="left" wrapText="1"/>
    </xf>
    <xf numFmtId="0" fontId="33" fillId="0" borderId="19" xfId="0" applyFont="1" applyBorder="1" applyAlignment="1"/>
    <xf numFmtId="0" fontId="28" fillId="0" borderId="19" xfId="0" applyFont="1" applyBorder="1" applyAlignment="1"/>
    <xf numFmtId="168" fontId="30" fillId="0" borderId="19" xfId="0" applyNumberFormat="1" applyFont="1" applyBorder="1" applyAlignment="1"/>
    <xf numFmtId="0" fontId="33" fillId="0" borderId="0" xfId="0" applyFont="1" applyAlignment="1"/>
    <xf numFmtId="0" fontId="33" fillId="0" borderId="2" xfId="0" applyFont="1" applyBorder="1" applyAlignment="1"/>
    <xf numFmtId="0" fontId="28" fillId="0" borderId="2" xfId="0" applyFont="1" applyBorder="1" applyAlignment="1"/>
    <xf numFmtId="168" fontId="28" fillId="0" borderId="2" xfId="0" applyNumberFormat="1" applyFont="1" applyBorder="1" applyAlignment="1"/>
    <xf numFmtId="0" fontId="34" fillId="0" borderId="2" xfId="0" applyFont="1" applyBorder="1" applyAlignment="1"/>
    <xf numFmtId="0" fontId="10" fillId="2" borderId="11" xfId="0" applyFont="1" applyFill="1" applyBorder="1" applyAlignment="1">
      <alignment horizontal="center" vertical="center" wrapText="1"/>
    </xf>
    <xf numFmtId="0" fontId="15" fillId="0" borderId="3" xfId="0" applyFont="1" applyBorder="1">
      <alignment horizontal="left" wrapText="1"/>
    </xf>
    <xf numFmtId="0" fontId="10" fillId="0" borderId="7" xfId="0" applyFont="1" applyBorder="1">
      <alignment horizontal="left" wrapText="1"/>
    </xf>
    <xf numFmtId="49" fontId="10" fillId="0" borderId="0" xfId="0" applyNumberFormat="1" applyFont="1" applyAlignment="1">
      <alignment horizontal="center" vertical="top" wrapText="1"/>
    </xf>
    <xf numFmtId="0" fontId="12" fillId="5" borderId="0" xfId="0" applyFont="1" applyFill="1">
      <alignment horizontal="left" wrapText="1"/>
    </xf>
    <xf numFmtId="4" fontId="11" fillId="0" borderId="0" xfId="0" applyNumberFormat="1" applyFont="1" applyAlignment="1">
      <alignment horizontal="center" wrapText="1"/>
    </xf>
    <xf numFmtId="0" fontId="11" fillId="0" borderId="0" xfId="0" applyFont="1" applyAlignment="1">
      <alignment horizontal="right"/>
    </xf>
    <xf numFmtId="0" fontId="21" fillId="0" borderId="0" xfId="0" applyFont="1" applyAlignment="1">
      <alignment horizontal="right"/>
    </xf>
    <xf numFmtId="0" fontId="24" fillId="0" borderId="0" xfId="0" applyFont="1" applyAlignment="1">
      <alignment horizontal="right"/>
    </xf>
    <xf numFmtId="2" fontId="11" fillId="0" borderId="0" xfId="3" applyNumberFormat="1" applyFont="1" applyAlignment="1">
      <alignment horizontal="right"/>
    </xf>
    <xf numFmtId="4" fontId="11" fillId="0" borderId="0" xfId="3" applyNumberFormat="1" applyFont="1" applyAlignment="1">
      <alignment horizontal="right"/>
    </xf>
    <xf numFmtId="2" fontId="11" fillId="0" borderId="0" xfId="0" applyNumberFormat="1" applyFont="1" applyAlignment="1">
      <alignment horizontal="right"/>
    </xf>
    <xf numFmtId="0" fontId="12" fillId="0" borderId="0" xfId="0" applyFont="1" applyAlignment="1">
      <alignment horizontal="right" wrapText="1"/>
    </xf>
    <xf numFmtId="0" fontId="12" fillId="0" borderId="0" xfId="0" applyFont="1" applyAlignment="1">
      <alignment horizontal="right"/>
    </xf>
    <xf numFmtId="4" fontId="11" fillId="0" borderId="0" xfId="0" applyNumberFormat="1" applyFont="1" applyAlignment="1"/>
    <xf numFmtId="0" fontId="10" fillId="0" borderId="0" xfId="0" applyFont="1" applyProtection="1">
      <alignment horizontal="left" wrapText="1"/>
      <protection locked="0"/>
    </xf>
    <xf numFmtId="0" fontId="29" fillId="0" borderId="0" xfId="0" applyFont="1" applyAlignment="1"/>
    <xf numFmtId="0" fontId="12" fillId="0" borderId="0" xfId="0" applyFont="1" applyAlignment="1"/>
    <xf numFmtId="0" fontId="10" fillId="2" borderId="11" xfId="0" applyFont="1" applyFill="1" applyBorder="1">
      <alignment horizontal="left" wrapText="1"/>
    </xf>
    <xf numFmtId="0" fontId="10" fillId="2" borderId="15" xfId="0" applyFont="1" applyFill="1" applyBorder="1">
      <alignment horizontal="left" wrapText="1"/>
    </xf>
    <xf numFmtId="0" fontId="10" fillId="2" borderId="16" xfId="0" applyFont="1" applyFill="1" applyBorder="1">
      <alignment horizontal="left" wrapText="1"/>
    </xf>
    <xf numFmtId="0" fontId="10" fillId="2" borderId="8" xfId="0" applyFont="1" applyFill="1" applyBorder="1" applyAlignment="1">
      <alignment horizontal="left" vertical="top" wrapText="1"/>
    </xf>
    <xf numFmtId="0" fontId="10" fillId="2" borderId="11" xfId="0" applyFont="1" applyFill="1" applyBorder="1" applyAlignment="1">
      <alignment horizontal="left" vertical="top" wrapText="1"/>
    </xf>
    <xf numFmtId="0" fontId="10" fillId="2" borderId="15" xfId="0" applyFont="1" applyFill="1" applyBorder="1" applyAlignment="1">
      <alignment horizontal="left" vertical="top" wrapText="1"/>
    </xf>
    <xf numFmtId="0" fontId="10" fillId="2" borderId="16" xfId="0" applyFont="1" applyFill="1" applyBorder="1" applyAlignment="1">
      <alignment horizontal="left" vertical="top" wrapText="1"/>
    </xf>
    <xf numFmtId="0" fontId="12" fillId="2" borderId="8" xfId="0" applyFont="1" applyFill="1" applyBorder="1">
      <alignment horizontal="left" wrapText="1"/>
    </xf>
    <xf numFmtId="0" fontId="10" fillId="2" borderId="10" xfId="0" applyFont="1" applyFill="1" applyBorder="1" applyAlignment="1">
      <alignment horizontal="left" vertical="top" wrapText="1"/>
    </xf>
    <xf numFmtId="0" fontId="12" fillId="2" borderId="10" xfId="0" applyFont="1" applyFill="1" applyBorder="1" applyAlignment="1">
      <alignment horizontal="left" vertical="top" wrapText="1"/>
    </xf>
    <xf numFmtId="0" fontId="10" fillId="2" borderId="12" xfId="0" applyFont="1" applyFill="1" applyBorder="1" applyAlignment="1">
      <alignment horizontal="left" vertical="top" wrapText="1"/>
    </xf>
    <xf numFmtId="0" fontId="12" fillId="2" borderId="13" xfId="0" applyFont="1" applyFill="1" applyBorder="1">
      <alignment horizontal="left" wrapText="1"/>
    </xf>
    <xf numFmtId="0" fontId="12" fillId="2" borderId="14" xfId="0" applyFont="1" applyFill="1" applyBorder="1">
      <alignment horizontal="left" wrapText="1"/>
    </xf>
    <xf numFmtId="0" fontId="10" fillId="2" borderId="17" xfId="0" applyFont="1" applyFill="1" applyBorder="1" applyAlignment="1">
      <alignment horizontal="left" vertical="top" wrapText="1"/>
    </xf>
    <xf numFmtId="0" fontId="12" fillId="2" borderId="1" xfId="0" applyFont="1" applyFill="1" applyBorder="1" applyAlignment="1">
      <alignment horizontal="left" vertical="top" wrapText="1"/>
    </xf>
    <xf numFmtId="0" fontId="12" fillId="2" borderId="18" xfId="0" applyFont="1" applyFill="1" applyBorder="1" applyAlignment="1">
      <alignment horizontal="left" vertical="top" wrapText="1"/>
    </xf>
    <xf numFmtId="0" fontId="12" fillId="2" borderId="15" xfId="0" applyFont="1" applyFill="1" applyBorder="1" applyAlignment="1">
      <alignment horizontal="left" vertical="top" wrapText="1"/>
    </xf>
    <xf numFmtId="0" fontId="12" fillId="2" borderId="16" xfId="0" applyFont="1" applyFill="1" applyBorder="1" applyAlignment="1">
      <alignment horizontal="left" vertical="top" wrapText="1"/>
    </xf>
    <xf numFmtId="172" fontId="11" fillId="0" borderId="0" xfId="0" quotePrefix="1" applyNumberFormat="1" applyFont="1" applyAlignment="1">
      <alignment horizontal="right" vertical="top"/>
    </xf>
    <xf numFmtId="0" fontId="12" fillId="2" borderId="15" xfId="0" applyFont="1" applyFill="1" applyBorder="1">
      <alignment horizontal="left" wrapText="1"/>
    </xf>
    <xf numFmtId="0" fontId="12" fillId="2" borderId="16" xfId="0" applyFont="1" applyFill="1" applyBorder="1">
      <alignment horizontal="left" wrapText="1"/>
    </xf>
    <xf numFmtId="0" fontId="11" fillId="0" borderId="0" xfId="0" applyFont="1" applyAlignment="1" applyProtection="1">
      <alignment horizontal="right" vertical="top" wrapText="1"/>
      <protection locked="0"/>
    </xf>
    <xf numFmtId="170" fontId="11" fillId="0" borderId="0" xfId="16" applyNumberFormat="1" applyFont="1" applyAlignment="1">
      <alignment horizontal="right" vertical="top" wrapText="1"/>
    </xf>
    <xf numFmtId="170" fontId="11" fillId="0" borderId="0" xfId="14" applyNumberFormat="1" applyFont="1" applyAlignment="1">
      <alignment horizontal="right" vertical="top"/>
    </xf>
    <xf numFmtId="0" fontId="10" fillId="2" borderId="8" xfId="0" applyFont="1" applyFill="1" applyBorder="1">
      <alignment horizontal="left" wrapText="1"/>
    </xf>
  </cellXfs>
  <cellStyles count="22">
    <cellStyle name="CENA" xfId="21" xr:uid="{00000000-0005-0000-0000-000000000000}"/>
    <cellStyle name="Comma 2" xfId="1" xr:uid="{00000000-0005-0000-0000-000001000000}"/>
    <cellStyle name="Comma_Sheet1" xfId="17" xr:uid="{00000000-0005-0000-0000-000002000000}"/>
    <cellStyle name="Excel Built-in Normal 3" xfId="2" xr:uid="{00000000-0005-0000-0000-000003000000}"/>
    <cellStyle name="Navadno" xfId="0" builtinId="0"/>
    <cellStyle name="Navadno 2" xfId="3" xr:uid="{00000000-0005-0000-0000-000005000000}"/>
    <cellStyle name="Navadno 2 2" xfId="4" xr:uid="{00000000-0005-0000-0000-000006000000}"/>
    <cellStyle name="Navadno 3 6" xfId="5" xr:uid="{00000000-0005-0000-0000-000007000000}"/>
    <cellStyle name="Navadno 6 2 2" xfId="6" xr:uid="{00000000-0005-0000-0000-000008000000}"/>
    <cellStyle name="Navadno 7 3" xfId="7" xr:uid="{00000000-0005-0000-0000-000009000000}"/>
    <cellStyle name="Navadno_K 18581_ popis pzi-rekap" xfId="19" xr:uid="{00000000-0005-0000-0000-00000A000000}"/>
    <cellStyle name="Navadno_KALAMAR-PSO GREGORČIČEVA MS-16.11.04" xfId="8" xr:uid="{00000000-0005-0000-0000-00000B000000}"/>
    <cellStyle name="Navadno_popis-splošno-zun.ured" xfId="18" xr:uid="{00000000-0005-0000-0000-00000C000000}"/>
    <cellStyle name="Normal 6" xfId="20" xr:uid="{00000000-0005-0000-0000-00000D000000}"/>
    <cellStyle name="Normal_Sheet1" xfId="16" xr:uid="{00000000-0005-0000-0000-00000E000000}"/>
    <cellStyle name="Odstotek" xfId="9" builtinId="5"/>
    <cellStyle name="Odstotek 2" xfId="10" xr:uid="{00000000-0005-0000-0000-000011000000}"/>
    <cellStyle name="Slog 1" xfId="11" xr:uid="{00000000-0005-0000-0000-000012000000}"/>
    <cellStyle name="Valuta" xfId="12" builtinId="4"/>
    <cellStyle name="Valuta 2" xfId="13" xr:uid="{00000000-0005-0000-0000-000014000000}"/>
    <cellStyle name="Vejica" xfId="14" builtinId="3"/>
    <cellStyle name="Vejica_popis-splošno-zun.ured" xfId="15" xr:uid="{00000000-0005-0000-0000-000016000000}"/>
  </cellStyles>
  <dxfs count="7">
    <dxf>
      <fill>
        <patternFill>
          <bgColor theme="9" tint="0.79998168889431442"/>
        </patternFill>
      </fill>
      <border>
        <left/>
        <right/>
        <top style="thin">
          <color theme="9" tint="0.59996337778862885"/>
        </top>
        <bottom style="thin">
          <color theme="9" tint="0.59996337778862885"/>
        </bottom>
        <vertical/>
        <horizontal/>
      </border>
    </dxf>
    <dxf>
      <fill>
        <patternFill>
          <bgColor theme="9" tint="0.79998168889431442"/>
        </patternFill>
      </fill>
      <border>
        <left/>
        <right/>
        <top style="thin">
          <color theme="9" tint="0.59996337778862885"/>
        </top>
        <bottom style="thin">
          <color theme="9" tint="0.59996337778862885"/>
        </bottom>
        <vertical/>
        <horizontal/>
      </border>
    </dxf>
    <dxf>
      <fill>
        <patternFill>
          <bgColor theme="9" tint="0.79998168889431442"/>
        </patternFill>
      </fill>
      <border>
        <left/>
        <right/>
        <top style="thin">
          <color theme="9" tint="0.59996337778862885"/>
        </top>
        <bottom style="thin">
          <color theme="9" tint="0.59996337778862885"/>
        </bottom>
      </border>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pageSetUpPr fitToPage="1"/>
  </sheetPr>
  <dimension ref="A1:E43"/>
  <sheetViews>
    <sheetView tabSelected="1" view="pageBreakPreview" topLeftCell="A2" zoomScale="90" zoomScaleNormal="170" zoomScaleSheetLayoutView="90" workbookViewId="0">
      <pane xSplit="5" ySplit="5" topLeftCell="F7" activePane="bottomRight" state="frozen"/>
      <selection activeCell="A2" sqref="A2"/>
      <selection pane="topRight" activeCell="G2" sqref="G2"/>
      <selection pane="bottomLeft" activeCell="A7" sqref="A7"/>
      <selection pane="bottomRight" activeCell="J27" sqref="J27"/>
    </sheetView>
  </sheetViews>
  <sheetFormatPr defaultColWidth="8.85546875" defaultRowHeight="12.75"/>
  <cols>
    <col min="1" max="1" width="3.5703125" style="1" bestFit="1" customWidth="1"/>
    <col min="2" max="2" width="52.42578125" style="1" customWidth="1"/>
    <col min="3" max="3" width="8.140625" style="1" bestFit="1" customWidth="1"/>
    <col min="4" max="4" width="17.5703125" style="193" bestFit="1" customWidth="1"/>
    <col min="5" max="5" width="2.85546875" style="1" customWidth="1"/>
    <col min="6" max="16384" width="8.85546875" style="1"/>
  </cols>
  <sheetData>
    <row r="1" spans="1:5" ht="62.25" customHeight="1">
      <c r="A1" s="172"/>
      <c r="B1" s="173" t="s">
        <v>457</v>
      </c>
      <c r="C1" s="173"/>
      <c r="D1" s="174"/>
    </row>
    <row r="2" spans="1:5" ht="15.75">
      <c r="A2" s="175"/>
      <c r="B2" s="176" t="s">
        <v>77</v>
      </c>
      <c r="C2" s="176"/>
      <c r="D2" s="174"/>
    </row>
    <row r="3" spans="1:5" ht="15.75">
      <c r="A3" s="177"/>
      <c r="B3" s="178"/>
      <c r="C3" s="178"/>
      <c r="D3" s="179"/>
    </row>
    <row r="4" spans="1:5" ht="15.75">
      <c r="A4" s="218" t="s">
        <v>39</v>
      </c>
      <c r="B4" s="219"/>
      <c r="C4" s="178"/>
      <c r="D4" s="179"/>
    </row>
    <row r="5" spans="1:5" ht="6" customHeight="1">
      <c r="A5" s="180"/>
      <c r="B5" s="181"/>
      <c r="C5" s="181"/>
      <c r="D5" s="182"/>
    </row>
    <row r="6" spans="1:5" ht="15.75">
      <c r="A6" s="183" t="s">
        <v>34</v>
      </c>
      <c r="B6" s="175" t="s">
        <v>11</v>
      </c>
      <c r="C6" s="178"/>
      <c r="D6" s="179"/>
    </row>
    <row r="7" spans="1:5" ht="15.75">
      <c r="A7" s="183" t="s">
        <v>36</v>
      </c>
      <c r="B7" s="175" t="s">
        <v>25</v>
      </c>
      <c r="C7" s="178"/>
      <c r="D7" s="184">
        <f>'"B" pripravljalna dela'!F5</f>
        <v>0</v>
      </c>
    </row>
    <row r="8" spans="1:5" ht="15.75">
      <c r="A8" s="183" t="s">
        <v>12</v>
      </c>
      <c r="B8" s="175" t="s">
        <v>35</v>
      </c>
      <c r="C8" s="175"/>
      <c r="D8" s="185"/>
    </row>
    <row r="9" spans="1:5">
      <c r="A9" s="171">
        <v>1</v>
      </c>
      <c r="B9" s="186" t="s">
        <v>16</v>
      </c>
      <c r="C9" s="186"/>
      <c r="D9" s="61">
        <f>'"C" gradbena dela'!F9</f>
        <v>0</v>
      </c>
      <c r="E9" s="206"/>
    </row>
    <row r="10" spans="1:5">
      <c r="A10" s="171">
        <v>5</v>
      </c>
      <c r="B10" s="186" t="s">
        <v>68</v>
      </c>
      <c r="C10" s="186"/>
      <c r="D10" s="61">
        <f>'"C" gradbena dela'!F17</f>
        <v>0</v>
      </c>
    </row>
    <row r="11" spans="1:5" ht="15.75">
      <c r="A11" s="187"/>
      <c r="B11" s="188" t="s">
        <v>40</v>
      </c>
      <c r="C11" s="188"/>
      <c r="D11" s="189">
        <f>SUM(D9:D10)</f>
        <v>0</v>
      </c>
    </row>
    <row r="12" spans="1:5" ht="14.25" customHeight="1">
      <c r="A12" s="190"/>
      <c r="B12" s="175"/>
      <c r="C12" s="175"/>
      <c r="D12" s="191"/>
    </row>
    <row r="13" spans="1:5" ht="15.75">
      <c r="A13" s="183" t="s">
        <v>13</v>
      </c>
      <c r="B13" s="175" t="s">
        <v>37</v>
      </c>
      <c r="C13" s="175"/>
      <c r="D13" s="185"/>
    </row>
    <row r="14" spans="1:5">
      <c r="A14" s="192">
        <v>1</v>
      </c>
      <c r="B14" s="186" t="s">
        <v>17</v>
      </c>
      <c r="C14" s="186"/>
      <c r="D14" s="61">
        <f>'"D" obrtniška dela'!F8</f>
        <v>0</v>
      </c>
    </row>
    <row r="15" spans="1:5">
      <c r="A15" s="192">
        <v>2</v>
      </c>
      <c r="B15" s="186" t="s">
        <v>41</v>
      </c>
      <c r="C15" s="186"/>
      <c r="D15" s="61">
        <f>'"D" obrtniška dela'!F22</f>
        <v>0</v>
      </c>
    </row>
    <row r="16" spans="1:5">
      <c r="A16" s="192">
        <v>3</v>
      </c>
      <c r="B16" s="186" t="s">
        <v>18</v>
      </c>
      <c r="C16" s="186"/>
      <c r="D16" s="61">
        <f>'"D" obrtniška dela'!F28</f>
        <v>0</v>
      </c>
    </row>
    <row r="17" spans="1:4">
      <c r="A17" s="192">
        <v>5</v>
      </c>
      <c r="B17" s="186" t="s">
        <v>78</v>
      </c>
      <c r="C17" s="186"/>
      <c r="D17" s="61">
        <f>'"D" obrtniška dela'!F36</f>
        <v>0</v>
      </c>
    </row>
    <row r="18" spans="1:4" ht="15.75">
      <c r="A18" s="187"/>
      <c r="B18" s="188" t="s">
        <v>42</v>
      </c>
      <c r="C18" s="188"/>
      <c r="D18" s="189">
        <f>SUM(D14:D17)</f>
        <v>0</v>
      </c>
    </row>
    <row r="19" spans="1:4" ht="6" customHeight="1">
      <c r="A19" s="190"/>
      <c r="B19" s="175"/>
      <c r="C19" s="175"/>
      <c r="D19" s="191"/>
    </row>
    <row r="20" spans="1:4" ht="15.75">
      <c r="A20" s="183" t="s">
        <v>14</v>
      </c>
      <c r="B20" s="175" t="s">
        <v>459</v>
      </c>
      <c r="C20" s="186"/>
      <c r="D20" s="185"/>
    </row>
    <row r="21" spans="1:4">
      <c r="A21" s="192">
        <v>1</v>
      </c>
      <c r="B21" s="186" t="s">
        <v>193</v>
      </c>
      <c r="C21" s="186"/>
      <c r="D21" s="61">
        <f>'"E" Elektroinšt'!F52</f>
        <v>0</v>
      </c>
    </row>
    <row r="22" spans="1:4">
      <c r="A22" s="192">
        <v>2</v>
      </c>
      <c r="B22" s="186" t="s">
        <v>194</v>
      </c>
      <c r="C22" s="186"/>
      <c r="D22" s="61">
        <f>'"E" Elektroinšt'!F157</f>
        <v>0</v>
      </c>
    </row>
    <row r="23" spans="1:4">
      <c r="A23" s="192">
        <v>3</v>
      </c>
      <c r="B23" s="186" t="s">
        <v>195</v>
      </c>
      <c r="C23" s="186"/>
      <c r="D23" s="61">
        <f>'"E" Elektroinšt'!F194</f>
        <v>0</v>
      </c>
    </row>
    <row r="24" spans="1:4">
      <c r="A24" s="192">
        <v>4</v>
      </c>
      <c r="B24" s="186" t="s">
        <v>196</v>
      </c>
      <c r="C24" s="186"/>
      <c r="D24" s="61">
        <f>'"E" Elektroinšt'!F264</f>
        <v>0</v>
      </c>
    </row>
    <row r="25" spans="1:4">
      <c r="A25" s="192">
        <v>5</v>
      </c>
      <c r="B25" s="186" t="s">
        <v>197</v>
      </c>
      <c r="C25" s="186"/>
      <c r="D25" s="61">
        <f>'"E" Elektroinšt'!F312</f>
        <v>0</v>
      </c>
    </row>
    <row r="26" spans="1:4">
      <c r="A26" s="192">
        <v>6</v>
      </c>
      <c r="B26" s="186" t="s">
        <v>198</v>
      </c>
      <c r="C26" s="186"/>
      <c r="D26" s="61">
        <f>'"E" Elektroinšt'!F346*1</f>
        <v>0</v>
      </c>
    </row>
    <row r="27" spans="1:4">
      <c r="A27" s="192">
        <v>7</v>
      </c>
      <c r="B27" s="186" t="s">
        <v>199</v>
      </c>
      <c r="C27" s="186"/>
      <c r="D27" s="61">
        <f>'"E" Elektroinšt'!F370*1</f>
        <v>0</v>
      </c>
    </row>
    <row r="28" spans="1:4">
      <c r="A28" s="192">
        <v>8</v>
      </c>
      <c r="B28" s="186" t="s">
        <v>200</v>
      </c>
      <c r="C28" s="186"/>
      <c r="D28" s="61">
        <f>'"E" Elektroinšt'!F403*1</f>
        <v>0</v>
      </c>
    </row>
    <row r="29" spans="1:4" ht="15.75">
      <c r="A29" s="187"/>
      <c r="B29" s="188" t="s">
        <v>458</v>
      </c>
      <c r="C29" s="188"/>
      <c r="D29" s="189">
        <f>SUM(D21:D28)</f>
        <v>0</v>
      </c>
    </row>
    <row r="30" spans="1:4" ht="5.25" customHeight="1">
      <c r="A30" s="190"/>
      <c r="B30" s="175"/>
      <c r="C30" s="175"/>
      <c r="D30" s="191"/>
    </row>
    <row r="31" spans="1:4" ht="15.75">
      <c r="A31" s="183" t="s">
        <v>117</v>
      </c>
      <c r="B31" s="175" t="s">
        <v>202</v>
      </c>
      <c r="C31" s="175"/>
      <c r="D31" s="185"/>
    </row>
    <row r="32" spans="1:4">
      <c r="A32" s="192">
        <v>1</v>
      </c>
      <c r="B32" s="186" t="s">
        <v>204</v>
      </c>
      <c r="C32" s="186"/>
      <c r="D32" s="61">
        <f>'"F" SI - Ogrevanje_Hlajenje'!F78</f>
        <v>0</v>
      </c>
    </row>
    <row r="33" spans="1:4">
      <c r="A33" s="192">
        <v>2</v>
      </c>
      <c r="B33" s="186" t="s">
        <v>205</v>
      </c>
      <c r="C33" s="186"/>
      <c r="D33" s="61">
        <f>'"F" SI-Vodovod'!F104</f>
        <v>0</v>
      </c>
    </row>
    <row r="34" spans="1:4" ht="15.75">
      <c r="A34" s="187"/>
      <c r="B34" s="188" t="s">
        <v>206</v>
      </c>
      <c r="C34" s="188"/>
      <c r="D34" s="189">
        <f>SUM(D32:D33)</f>
        <v>0</v>
      </c>
    </row>
    <row r="35" spans="1:4" ht="6" customHeight="1">
      <c r="A35" s="190"/>
      <c r="B35" s="175"/>
      <c r="C35" s="175"/>
      <c r="D35" s="191"/>
    </row>
    <row r="36" spans="1:4" ht="15.75">
      <c r="A36" s="183" t="s">
        <v>203</v>
      </c>
      <c r="B36" s="175" t="s">
        <v>201</v>
      </c>
      <c r="D36" s="191"/>
    </row>
    <row r="37" spans="1:4" ht="15.75">
      <c r="A37" s="187"/>
      <c r="B37" s="188" t="s">
        <v>207</v>
      </c>
      <c r="C37" s="188"/>
      <c r="D37" s="189">
        <f>D36</f>
        <v>0</v>
      </c>
    </row>
    <row r="38" spans="1:4" ht="9" customHeight="1" thickBot="1"/>
    <row r="39" spans="1:4" ht="16.5" thickTop="1">
      <c r="A39" s="194"/>
      <c r="B39" s="195" t="s">
        <v>38</v>
      </c>
      <c r="C39" s="195"/>
      <c r="D39" s="196">
        <f>D7+D11+D18+D37+D34+D29</f>
        <v>0</v>
      </c>
    </row>
    <row r="40" spans="1:4" ht="15.75">
      <c r="A40" s="197"/>
      <c r="B40" s="178" t="s">
        <v>208</v>
      </c>
      <c r="C40" s="136">
        <v>0</v>
      </c>
      <c r="D40" s="179">
        <f>ROUND((D39)*$C40,2)</f>
        <v>0</v>
      </c>
    </row>
    <row r="41" spans="1:4" ht="16.5" thickBot="1">
      <c r="A41" s="198"/>
      <c r="B41" s="199" t="s">
        <v>55</v>
      </c>
      <c r="C41" s="137">
        <v>0.22</v>
      </c>
      <c r="D41" s="200">
        <f>ROUND((D39-D40)*$C41,2)</f>
        <v>0</v>
      </c>
    </row>
    <row r="42" spans="1:4" s="3" customFormat="1" ht="20.25" thickTop="1" thickBot="1">
      <c r="A42" s="201"/>
      <c r="B42" s="201" t="s">
        <v>54</v>
      </c>
      <c r="C42" s="201"/>
      <c r="D42" s="147">
        <f>D39-D40+D41</f>
        <v>0</v>
      </c>
    </row>
    <row r="43" spans="1:4" ht="13.5" thickTop="1"/>
  </sheetData>
  <sheetProtection algorithmName="SHA-512" hashValue="zv1Njy8Qm+vbVvHFu6F5RXmLo5zPJmnGmzc4LZHRDt8Ck7NWQmcu9tGxSywdJ+JhnfqfWmjpylTaapB9XjPiaA==" saltValue="QK6IcHZp7opEpOQ5Tq8UyQ==" spinCount="100000" sheet="1" objects="1" scenarios="1" selectLockedCells="1"/>
  <mergeCells count="1">
    <mergeCell ref="A4:B4"/>
  </mergeCells>
  <phoneticPr fontId="0" type="noConversion"/>
  <pageMargins left="0.94" right="0.39370078740157483" top="0.9" bottom="0.43307086614173229" header="0.34" footer="0.11811023622047245"/>
  <pageSetup paperSize="9" fitToHeight="50" orientation="portrait" r:id="rId1"/>
  <headerFooter>
    <oddHeader>&amp;L&amp;G</oddHeader>
    <oddFooter>&amp;C&amp;P od &amp;N&amp;R&amp;K000000&amp;P/&amp;N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pageSetUpPr fitToPage="1"/>
  </sheetPr>
  <dimension ref="A1:E35"/>
  <sheetViews>
    <sheetView view="pageBreakPreview" zoomScale="120" zoomScaleNormal="100" zoomScaleSheetLayoutView="120" workbookViewId="0">
      <selection activeCell="B13" sqref="B13"/>
    </sheetView>
  </sheetViews>
  <sheetFormatPr defaultColWidth="8.85546875" defaultRowHeight="12.75"/>
  <cols>
    <col min="1" max="1" width="5.7109375" style="48" customWidth="1"/>
    <col min="2" max="2" width="83.28515625" style="49" customWidth="1"/>
    <col min="3" max="3" width="9.28515625" style="1" hidden="1" customWidth="1"/>
    <col min="4" max="5" width="10.7109375" style="44" customWidth="1"/>
    <col min="6" max="16384" width="8.85546875" style="1"/>
  </cols>
  <sheetData>
    <row r="1" spans="1:5">
      <c r="A1" s="53" t="s">
        <v>34</v>
      </c>
      <c r="B1" s="130" t="s">
        <v>11</v>
      </c>
    </row>
    <row r="2" spans="1:5" s="102" customFormat="1" ht="63.75">
      <c r="A2" s="62">
        <v>1</v>
      </c>
      <c r="B2" s="43" t="s">
        <v>43</v>
      </c>
      <c r="C2" s="102" t="s">
        <v>457</v>
      </c>
      <c r="D2" s="44"/>
      <c r="E2" s="44"/>
    </row>
    <row r="3" spans="1:5" s="102" customFormat="1" ht="89.25">
      <c r="A3" s="62">
        <v>2</v>
      </c>
      <c r="B3" s="43" t="s">
        <v>58</v>
      </c>
      <c r="D3" s="44"/>
      <c r="E3" s="44"/>
    </row>
    <row r="4" spans="1:5" s="102" customFormat="1" ht="25.5">
      <c r="A4" s="62">
        <v>3</v>
      </c>
      <c r="B4" s="43" t="s">
        <v>481</v>
      </c>
      <c r="D4" s="44"/>
      <c r="E4" s="44"/>
    </row>
    <row r="5" spans="1:5" s="102" customFormat="1" ht="25.5">
      <c r="A5" s="62">
        <v>4</v>
      </c>
      <c r="B5" s="43" t="s">
        <v>46</v>
      </c>
      <c r="D5" s="44"/>
      <c r="E5" s="44"/>
    </row>
    <row r="6" spans="1:5" s="102" customFormat="1">
      <c r="A6" s="62">
        <v>5</v>
      </c>
      <c r="B6" s="43" t="s">
        <v>10</v>
      </c>
      <c r="D6" s="44"/>
      <c r="E6" s="44"/>
    </row>
    <row r="7" spans="1:5" s="102" customFormat="1">
      <c r="A7" s="62">
        <v>6</v>
      </c>
      <c r="B7" s="43" t="s">
        <v>27</v>
      </c>
      <c r="D7" s="44"/>
      <c r="E7" s="44"/>
    </row>
    <row r="8" spans="1:5" s="102" customFormat="1" ht="102.75" customHeight="1">
      <c r="A8" s="62">
        <v>7</v>
      </c>
      <c r="B8" s="43" t="s">
        <v>59</v>
      </c>
      <c r="D8" s="44"/>
      <c r="E8" s="44"/>
    </row>
    <row r="9" spans="1:5" s="102" customFormat="1" ht="66" customHeight="1">
      <c r="A9" s="62">
        <v>8</v>
      </c>
      <c r="B9" s="43" t="s">
        <v>44</v>
      </c>
      <c r="D9" s="44"/>
      <c r="E9" s="44"/>
    </row>
    <row r="10" spans="1:5" s="102" customFormat="1" ht="38.25">
      <c r="A10" s="62">
        <v>9</v>
      </c>
      <c r="B10" s="43" t="s">
        <v>45</v>
      </c>
      <c r="D10" s="44"/>
      <c r="E10" s="44"/>
    </row>
    <row r="11" spans="1:5" s="102" customFormat="1" ht="38.25">
      <c r="A11" s="62">
        <v>10</v>
      </c>
      <c r="B11" s="43" t="s">
        <v>53</v>
      </c>
      <c r="D11" s="44"/>
      <c r="E11" s="44"/>
    </row>
    <row r="12" spans="1:5" s="102" customFormat="1" ht="51">
      <c r="A12" s="62">
        <v>11</v>
      </c>
      <c r="B12" s="43" t="s">
        <v>47</v>
      </c>
      <c r="D12" s="44"/>
      <c r="E12" s="44"/>
    </row>
    <row r="13" spans="1:5" s="102" customFormat="1" ht="63.75">
      <c r="A13" s="62">
        <v>12</v>
      </c>
      <c r="B13" s="43" t="s">
        <v>48</v>
      </c>
      <c r="D13" s="44"/>
      <c r="E13" s="44"/>
    </row>
    <row r="14" spans="1:5" s="102" customFormat="1" ht="25.5">
      <c r="A14" s="62">
        <v>13</v>
      </c>
      <c r="B14" s="43" t="s">
        <v>49</v>
      </c>
      <c r="D14" s="44"/>
      <c r="E14" s="44"/>
    </row>
    <row r="15" spans="1:5" s="102" customFormat="1" ht="25.5">
      <c r="A15" s="62">
        <v>14</v>
      </c>
      <c r="B15" s="43" t="s">
        <v>50</v>
      </c>
      <c r="D15" s="44"/>
      <c r="E15" s="44"/>
    </row>
    <row r="16" spans="1:5" s="102" customFormat="1" ht="38.25">
      <c r="A16" s="62">
        <v>15</v>
      </c>
      <c r="B16" s="43" t="s">
        <v>66</v>
      </c>
      <c r="D16" s="44"/>
      <c r="E16" s="44"/>
    </row>
    <row r="17" spans="1:5">
      <c r="A17" s="62">
        <v>16</v>
      </c>
      <c r="B17" s="43" t="s">
        <v>61</v>
      </c>
    </row>
    <row r="18" spans="1:5" s="40" customFormat="1">
      <c r="A18" s="62">
        <v>17</v>
      </c>
      <c r="B18" s="43" t="s">
        <v>60</v>
      </c>
      <c r="D18" s="38"/>
      <c r="E18" s="38"/>
    </row>
    <row r="19" spans="1:5" ht="38.25">
      <c r="A19" s="62">
        <v>18</v>
      </c>
      <c r="B19" s="43" t="s">
        <v>67</v>
      </c>
    </row>
    <row r="20" spans="1:5" ht="25.5">
      <c r="A20" s="62">
        <v>19</v>
      </c>
      <c r="B20" s="43" t="s">
        <v>63</v>
      </c>
    </row>
    <row r="21" spans="1:5">
      <c r="A21" s="62">
        <v>20</v>
      </c>
      <c r="B21" s="43" t="s">
        <v>64</v>
      </c>
    </row>
    <row r="22" spans="1:5" s="102" customFormat="1">
      <c r="A22" s="62">
        <v>21</v>
      </c>
      <c r="B22" s="43" t="s">
        <v>62</v>
      </c>
      <c r="D22" s="44"/>
      <c r="E22" s="44"/>
    </row>
    <row r="23" spans="1:5">
      <c r="A23" s="101"/>
    </row>
    <row r="24" spans="1:5">
      <c r="A24" s="101"/>
    </row>
    <row r="26" spans="1:5" ht="51">
      <c r="C26" s="1" t="s">
        <v>459</v>
      </c>
    </row>
    <row r="35" spans="3:3" ht="51">
      <c r="C35" s="1" t="s">
        <v>458</v>
      </c>
    </row>
  </sheetData>
  <sheetProtection algorithmName="SHA-512" hashValue="jKGPaxp9dD6Q4EwLwD2lRHShzk5SjogJvuJoEaelGtfgoPcHYNzIZBAcYdd1ypzwiemFws8siuaj+VHKpy4JAw==" saltValue="jyetk/zpYTu4TgqfydgcLA==" spinCount="100000" sheet="1" objects="1" scenarios="1" selectLockedCells="1"/>
  <dataConsolidate/>
  <phoneticPr fontId="0" type="noConversion"/>
  <pageMargins left="0.70866141732283472" right="0.39370078740157483" top="0.62992125984251968" bottom="0.43307086614173229" header="0.19685039370078741" footer="0.11811023622047245"/>
  <pageSetup paperSize="9" fitToHeight="50" orientation="portrait" r:id="rId1"/>
  <headerFooter>
    <oddHeader>&amp;L&amp;G</oddHeader>
    <oddFooter>&amp;C&amp;P od &amp;N&amp;R&amp;K000000&amp;P/&amp;N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pageSetUpPr fitToPage="1"/>
  </sheetPr>
  <dimension ref="A1:W5"/>
  <sheetViews>
    <sheetView view="pageBreakPreview" zoomScale="120" zoomScaleNormal="150" zoomScaleSheetLayoutView="120" workbookViewId="0">
      <selection activeCell="E4" sqref="E4"/>
    </sheetView>
  </sheetViews>
  <sheetFormatPr defaultColWidth="8.85546875" defaultRowHeight="12.75"/>
  <cols>
    <col min="1" max="1" width="5.7109375" style="48" customWidth="1"/>
    <col min="2" max="2" width="57.85546875" style="49" customWidth="1"/>
    <col min="3" max="3" width="5.7109375" style="60" customWidth="1"/>
    <col min="4" max="4" width="10.7109375" style="60" customWidth="1"/>
    <col min="5" max="5" width="13.7109375" style="57" customWidth="1"/>
    <col min="6" max="6" width="13.7109375" style="61" customWidth="1"/>
    <col min="7" max="7" width="9.28515625" style="1" hidden="1" customWidth="1"/>
    <col min="8" max="16384" width="8.85546875" style="1"/>
  </cols>
  <sheetData>
    <row r="1" spans="1:23" s="107" customFormat="1">
      <c r="A1" s="103" t="s">
        <v>30</v>
      </c>
      <c r="B1" s="104" t="s">
        <v>31</v>
      </c>
      <c r="C1" s="105" t="s">
        <v>32</v>
      </c>
      <c r="D1" s="105" t="s">
        <v>56</v>
      </c>
      <c r="E1" s="152" t="s">
        <v>33</v>
      </c>
      <c r="F1" s="106" t="s">
        <v>28</v>
      </c>
    </row>
    <row r="2" spans="1:23" s="54" customFormat="1" ht="15" customHeight="1">
      <c r="A2" s="53" t="s">
        <v>36</v>
      </c>
      <c r="B2" s="220" t="s">
        <v>15</v>
      </c>
      <c r="C2" s="221"/>
      <c r="D2" s="221"/>
      <c r="E2" s="221"/>
      <c r="F2" s="222"/>
      <c r="G2" s="47"/>
      <c r="H2" s="47"/>
      <c r="I2" s="47"/>
      <c r="J2" s="47"/>
      <c r="K2" s="47"/>
      <c r="L2" s="47"/>
      <c r="M2" s="47"/>
      <c r="N2" s="47"/>
      <c r="O2" s="47"/>
      <c r="P2" s="47"/>
      <c r="Q2" s="47"/>
      <c r="R2" s="47"/>
      <c r="S2" s="47"/>
      <c r="T2" s="47"/>
      <c r="U2" s="47"/>
      <c r="V2" s="47"/>
      <c r="W2" s="47"/>
    </row>
    <row r="3" spans="1:23">
      <c r="A3" s="42" t="s">
        <v>209</v>
      </c>
      <c r="B3" s="43" t="s">
        <v>65</v>
      </c>
      <c r="C3" s="55" t="s">
        <v>29</v>
      </c>
      <c r="D3" s="55">
        <v>1</v>
      </c>
      <c r="E3" s="153"/>
      <c r="F3" s="56">
        <f>D3*E3</f>
        <v>0</v>
      </c>
    </row>
    <row r="4" spans="1:23" ht="38.25">
      <c r="A4" s="42" t="s">
        <v>210</v>
      </c>
      <c r="B4" s="43" t="s">
        <v>79</v>
      </c>
      <c r="C4" s="55" t="s">
        <v>29</v>
      </c>
      <c r="D4" s="55">
        <v>1</v>
      </c>
      <c r="E4" s="153"/>
      <c r="F4" s="56">
        <f>D4*E4</f>
        <v>0</v>
      </c>
    </row>
    <row r="5" spans="1:23" s="40" customFormat="1" ht="12.75" customHeight="1">
      <c r="A5" s="223" t="s">
        <v>9</v>
      </c>
      <c r="B5" s="223"/>
      <c r="C5" s="223"/>
      <c r="D5" s="223"/>
      <c r="E5" s="223"/>
      <c r="F5" s="58">
        <f>SUM(F3:F4)</f>
        <v>0</v>
      </c>
    </row>
  </sheetData>
  <sheetProtection algorithmName="SHA-512" hashValue="JkIdshrZlRwL0jUeqJZS2NfLlhp36miCRGVTmnc3F6Kj7zMPST+xGLhwtwua9iuifGYwSBfjMpG8I43cBm19nQ==" saltValue="BLCrBSuhAOh8i9lQDZ2gbQ==" spinCount="100000" sheet="1" objects="1" scenarios="1" selectLockedCells="1"/>
  <dataConsolidate/>
  <mergeCells count="2">
    <mergeCell ref="B2:F2"/>
    <mergeCell ref="A5:E5"/>
  </mergeCells>
  <phoneticPr fontId="0" type="noConversion"/>
  <conditionalFormatting sqref="E3:E1000">
    <cfRule type="expression" dxfId="6" priority="1">
      <formula>$D3&gt;0</formula>
    </cfRule>
  </conditionalFormatting>
  <pageMargins left="0.70866141732283472" right="0.39370078740157483" top="0.62992125984251968" bottom="0.43307086614173229" header="0.19685039370078741" footer="0.11811023622047245"/>
  <pageSetup paperSize="9" scale="86" fitToHeight="50" orientation="portrait" r:id="rId1"/>
  <headerFooter>
    <oddHeader>&amp;L&amp;G</oddHeader>
    <oddFooter>&amp;C&amp;P od &amp;N&amp;R&amp;K000000&amp;P/&amp;N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pageSetUpPr fitToPage="1"/>
  </sheetPr>
  <dimension ref="A1:F19"/>
  <sheetViews>
    <sheetView view="pageBreakPreview" zoomScale="120" zoomScaleNormal="140" zoomScaleSheetLayoutView="120" workbookViewId="0">
      <selection activeCell="E13" sqref="E13"/>
    </sheetView>
  </sheetViews>
  <sheetFormatPr defaultColWidth="8.85546875" defaultRowHeight="12.75"/>
  <cols>
    <col min="1" max="1" width="5.7109375" style="171" customWidth="1"/>
    <col min="2" max="2" width="55.7109375" style="49" customWidth="1"/>
    <col min="3" max="3" width="6.7109375" style="50" customWidth="1"/>
    <col min="4" max="4" width="10.7109375" style="50" customWidth="1"/>
    <col min="5" max="5" width="13.7109375" style="44" customWidth="1"/>
    <col min="6" max="6" width="13.7109375" style="51" customWidth="1"/>
    <col min="7" max="16384" width="8.85546875" style="1"/>
  </cols>
  <sheetData>
    <row r="1" spans="1:6" s="107" customFormat="1">
      <c r="A1" s="105" t="s">
        <v>30</v>
      </c>
      <c r="B1" s="104" t="s">
        <v>31</v>
      </c>
      <c r="C1" s="105" t="s">
        <v>32</v>
      </c>
      <c r="D1" s="105" t="s">
        <v>56</v>
      </c>
      <c r="E1" s="152" t="s">
        <v>33</v>
      </c>
      <c r="F1" s="106" t="s">
        <v>28</v>
      </c>
    </row>
    <row r="2" spans="1:6" s="40" customFormat="1" ht="12.75" customHeight="1">
      <c r="A2" s="53" t="s">
        <v>12</v>
      </c>
      <c r="B2" s="224" t="s">
        <v>35</v>
      </c>
      <c r="C2" s="225"/>
      <c r="D2" s="225"/>
      <c r="E2" s="225"/>
      <c r="F2" s="226"/>
    </row>
    <row r="3" spans="1:6" s="40" customFormat="1">
      <c r="A3" s="170"/>
      <c r="B3" s="36"/>
      <c r="C3" s="37"/>
      <c r="D3" s="37"/>
      <c r="E3" s="38"/>
      <c r="F3" s="39"/>
    </row>
    <row r="4" spans="1:6" s="41" customFormat="1" ht="14.25" customHeight="1">
      <c r="A4" s="131" t="s">
        <v>0</v>
      </c>
      <c r="B4" s="228" t="s">
        <v>16</v>
      </c>
      <c r="C4" s="229"/>
      <c r="D4" s="229"/>
      <c r="E4" s="229"/>
      <c r="F4" s="229"/>
    </row>
    <row r="5" spans="1:6">
      <c r="A5" s="132">
        <f>IFERROR(#REF!+1,1)</f>
        <v>1</v>
      </c>
      <c r="B5" s="43" t="s">
        <v>51</v>
      </c>
      <c r="C5" s="133" t="s">
        <v>29</v>
      </c>
      <c r="D5" s="133">
        <v>16</v>
      </c>
      <c r="E5" s="154"/>
      <c r="F5" s="134">
        <f t="shared" ref="F5:F8" si="0">D5*E5</f>
        <v>0</v>
      </c>
    </row>
    <row r="6" spans="1:6">
      <c r="A6" s="132">
        <f t="shared" ref="A6:A8" si="1">IFERROR(A5+1,1)</f>
        <v>2</v>
      </c>
      <c r="B6" s="43" t="s">
        <v>52</v>
      </c>
      <c r="C6" s="133" t="s">
        <v>19</v>
      </c>
      <c r="D6" s="133">
        <v>50</v>
      </c>
      <c r="E6" s="154"/>
      <c r="F6" s="134">
        <f t="shared" si="0"/>
        <v>0</v>
      </c>
    </row>
    <row r="7" spans="1:6">
      <c r="A7" s="132">
        <f t="shared" si="1"/>
        <v>3</v>
      </c>
      <c r="B7" s="43" t="s">
        <v>505</v>
      </c>
      <c r="C7" s="133" t="s">
        <v>29</v>
      </c>
      <c r="D7" s="133">
        <v>20</v>
      </c>
      <c r="E7" s="154"/>
      <c r="F7" s="134">
        <f t="shared" si="0"/>
        <v>0</v>
      </c>
    </row>
    <row r="8" spans="1:6">
      <c r="A8" s="132">
        <f t="shared" si="1"/>
        <v>4</v>
      </c>
      <c r="B8" s="43" t="s">
        <v>504</v>
      </c>
      <c r="C8" s="133" t="s">
        <v>19</v>
      </c>
      <c r="D8" s="133">
        <v>300</v>
      </c>
      <c r="E8" s="154"/>
      <c r="F8" s="134">
        <f t="shared" si="0"/>
        <v>0</v>
      </c>
    </row>
    <row r="9" spans="1:6" s="46" customFormat="1">
      <c r="A9" s="131" t="s">
        <v>0</v>
      </c>
      <c r="B9" s="223" t="s">
        <v>1</v>
      </c>
      <c r="C9" s="227"/>
      <c r="D9" s="227"/>
      <c r="E9" s="227"/>
      <c r="F9" s="45">
        <f>SUM(F5:F8)</f>
        <v>0</v>
      </c>
    </row>
    <row r="10" spans="1:6" s="41" customFormat="1" ht="15" customHeight="1">
      <c r="A10" s="170"/>
      <c r="B10" s="36"/>
      <c r="C10" s="37"/>
      <c r="D10" s="37"/>
      <c r="E10" s="38"/>
      <c r="F10" s="39"/>
    </row>
    <row r="11" spans="1:6">
      <c r="A11" s="131" t="s">
        <v>2</v>
      </c>
      <c r="B11" s="233" t="s">
        <v>68</v>
      </c>
      <c r="C11" s="234"/>
      <c r="D11" s="234"/>
      <c r="E11" s="234"/>
      <c r="F11" s="235"/>
    </row>
    <row r="12" spans="1:6" ht="51">
      <c r="A12" s="132">
        <f>IFERROR(A11+1,1)</f>
        <v>1</v>
      </c>
      <c r="B12" s="43" t="s">
        <v>23</v>
      </c>
      <c r="C12" s="133" t="s">
        <v>26</v>
      </c>
      <c r="D12" s="133">
        <v>5</v>
      </c>
      <c r="E12" s="154"/>
      <c r="F12" s="134">
        <f>D12*E12</f>
        <v>0</v>
      </c>
    </row>
    <row r="13" spans="1:6" ht="51">
      <c r="A13" s="132">
        <f t="shared" ref="A13:A16" si="2">IFERROR(A12+1,1)</f>
        <v>2</v>
      </c>
      <c r="B13" s="43" t="s">
        <v>22</v>
      </c>
      <c r="C13" s="133" t="s">
        <v>26</v>
      </c>
      <c r="D13" s="133">
        <v>5</v>
      </c>
      <c r="E13" s="154"/>
      <c r="F13" s="134">
        <f>D13*E13</f>
        <v>0</v>
      </c>
    </row>
    <row r="14" spans="1:6" ht="25.5">
      <c r="A14" s="132">
        <f t="shared" si="2"/>
        <v>3</v>
      </c>
      <c r="B14" s="43" t="s">
        <v>21</v>
      </c>
      <c r="C14" s="133" t="s">
        <v>19</v>
      </c>
      <c r="D14" s="133">
        <v>25</v>
      </c>
      <c r="E14" s="154"/>
      <c r="F14" s="134">
        <f>D14*E14</f>
        <v>0</v>
      </c>
    </row>
    <row r="15" spans="1:6" ht="51">
      <c r="A15" s="132">
        <f t="shared" si="2"/>
        <v>4</v>
      </c>
      <c r="B15" s="43" t="s">
        <v>20</v>
      </c>
      <c r="C15" s="133" t="s">
        <v>26</v>
      </c>
      <c r="D15" s="133">
        <v>50</v>
      </c>
      <c r="E15" s="154"/>
      <c r="F15" s="134">
        <f>D15*E15</f>
        <v>0</v>
      </c>
    </row>
    <row r="16" spans="1:6" s="46" customFormat="1" ht="25.5">
      <c r="A16" s="132">
        <f t="shared" si="2"/>
        <v>5</v>
      </c>
      <c r="B16" s="43" t="s">
        <v>24</v>
      </c>
      <c r="C16" s="133" t="s">
        <v>19</v>
      </c>
      <c r="D16" s="133">
        <v>15</v>
      </c>
      <c r="E16" s="154"/>
      <c r="F16" s="134">
        <f>D16*E16</f>
        <v>0</v>
      </c>
    </row>
    <row r="17" spans="1:6">
      <c r="A17" s="131" t="s">
        <v>2</v>
      </c>
      <c r="B17" s="230" t="s">
        <v>72</v>
      </c>
      <c r="C17" s="231"/>
      <c r="D17" s="231"/>
      <c r="E17" s="232"/>
      <c r="F17" s="135">
        <f>SUM(F12:F16)</f>
        <v>0</v>
      </c>
    </row>
    <row r="18" spans="1:6" s="40" customFormat="1">
      <c r="A18" s="170"/>
      <c r="B18" s="36"/>
      <c r="C18" s="37"/>
      <c r="D18" s="37"/>
      <c r="E18" s="38"/>
      <c r="F18" s="39"/>
    </row>
    <row r="19" spans="1:6">
      <c r="A19" s="131" t="s">
        <v>12</v>
      </c>
      <c r="B19" s="230" t="s">
        <v>471</v>
      </c>
      <c r="C19" s="231"/>
      <c r="D19" s="231"/>
      <c r="E19" s="232"/>
      <c r="F19" s="135">
        <f>F9+F17</f>
        <v>0</v>
      </c>
    </row>
  </sheetData>
  <sheetProtection algorithmName="SHA-512" hashValue="j936lBtxTqvv+DhZCsCEtf4OTCdejG7Ts8H922qbMN3mN9y4zHOwr5N914WpWL/U2oqyZkZo1Ty3diLDXFGvzA==" saltValue="6Ae0XKI30FxYkkAB1+3g8g==" spinCount="100000" sheet="1" objects="1" scenarios="1" selectLockedCells="1"/>
  <dataConsolidate/>
  <mergeCells count="6">
    <mergeCell ref="B2:F2"/>
    <mergeCell ref="B9:E9"/>
    <mergeCell ref="B4:F4"/>
    <mergeCell ref="B19:E19"/>
    <mergeCell ref="B11:F11"/>
    <mergeCell ref="B17:E17"/>
  </mergeCells>
  <phoneticPr fontId="0" type="noConversion"/>
  <conditionalFormatting sqref="E5:E944">
    <cfRule type="expression" dxfId="5" priority="1">
      <formula>$D5&gt;0</formula>
    </cfRule>
  </conditionalFormatting>
  <pageMargins left="0.70866141732283472" right="0.39370078740157483" top="0.62992125984251968" bottom="0.43307086614173229" header="0.19685039370078741" footer="0.11811023622047245"/>
  <pageSetup paperSize="9" scale="87" fitToHeight="50" orientation="portrait" r:id="rId1"/>
  <headerFooter>
    <oddHeader>&amp;L&amp;G</oddHeader>
    <oddFooter>&amp;C&amp;P od &amp;N&amp;R&amp;K000000&amp;P/&amp;N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pageSetUpPr fitToPage="1"/>
  </sheetPr>
  <dimension ref="A1:R38"/>
  <sheetViews>
    <sheetView view="pageBreakPreview" topLeftCell="A12" zoomScaleNormal="140" zoomScaleSheetLayoutView="100" workbookViewId="0">
      <selection activeCell="E17" sqref="E17"/>
    </sheetView>
  </sheetViews>
  <sheetFormatPr defaultColWidth="8.85546875" defaultRowHeight="12.75"/>
  <cols>
    <col min="1" max="1" width="5.7109375" style="48" customWidth="1"/>
    <col min="2" max="2" width="56.28515625" style="49" customWidth="1"/>
    <col min="3" max="3" width="5.7109375" style="50" customWidth="1"/>
    <col min="4" max="4" width="10.7109375" style="50" customWidth="1"/>
    <col min="5" max="5" width="13.7109375" style="44" customWidth="1"/>
    <col min="6" max="6" width="13.7109375" style="51" customWidth="1"/>
    <col min="7" max="7" width="9.28515625" style="1" hidden="1" customWidth="1"/>
    <col min="8" max="16384" width="8.85546875" style="1"/>
  </cols>
  <sheetData>
    <row r="1" spans="1:18" s="107" customFormat="1">
      <c r="A1" s="103" t="s">
        <v>30</v>
      </c>
      <c r="B1" s="104" t="s">
        <v>31</v>
      </c>
      <c r="C1" s="105" t="s">
        <v>32</v>
      </c>
      <c r="D1" s="105" t="s">
        <v>56</v>
      </c>
      <c r="E1" s="152" t="s">
        <v>33</v>
      </c>
      <c r="F1" s="106" t="s">
        <v>28</v>
      </c>
    </row>
    <row r="2" spans="1:18" s="40" customFormat="1" ht="12.75" customHeight="1">
      <c r="A2" s="202" t="s">
        <v>13</v>
      </c>
      <c r="B2" s="223" t="s">
        <v>37</v>
      </c>
      <c r="C2" s="223"/>
      <c r="D2" s="223"/>
      <c r="E2" s="223"/>
      <c r="F2" s="223"/>
    </row>
    <row r="3" spans="1:18" s="41" customFormat="1" ht="14.25" customHeight="1">
      <c r="A3" s="131" t="s">
        <v>3</v>
      </c>
      <c r="B3" s="233" t="s">
        <v>17</v>
      </c>
      <c r="C3" s="234"/>
      <c r="D3" s="234"/>
      <c r="E3" s="234"/>
      <c r="F3" s="235"/>
      <c r="G3" s="203"/>
    </row>
    <row r="4" spans="1:18">
      <c r="A4" s="132">
        <f>IFERROR(A3+1,1)</f>
        <v>1</v>
      </c>
      <c r="B4" s="43" t="s">
        <v>479</v>
      </c>
      <c r="C4" s="133" t="s">
        <v>19</v>
      </c>
      <c r="D4" s="133">
        <v>4</v>
      </c>
      <c r="E4" s="154"/>
      <c r="F4" s="134">
        <f>D4*E4</f>
        <v>0</v>
      </c>
    </row>
    <row r="5" spans="1:18" ht="76.5">
      <c r="A5" s="132">
        <f>IFERROR(A4+1,1)</f>
        <v>2</v>
      </c>
      <c r="B5" s="43" t="s">
        <v>69</v>
      </c>
      <c r="C5" s="133" t="s">
        <v>29</v>
      </c>
      <c r="D5" s="133">
        <v>1</v>
      </c>
      <c r="E5" s="154"/>
      <c r="F5" s="134">
        <f>D5*E5</f>
        <v>0</v>
      </c>
    </row>
    <row r="6" spans="1:18" ht="31.9" customHeight="1">
      <c r="A6" s="132">
        <f>IFERROR(A5+1,1)</f>
        <v>3</v>
      </c>
      <c r="B6" s="43" t="s">
        <v>480</v>
      </c>
      <c r="C6" s="133" t="s">
        <v>26</v>
      </c>
      <c r="D6" s="133">
        <v>7</v>
      </c>
      <c r="E6" s="154"/>
      <c r="F6" s="134">
        <f>D6*E6</f>
        <v>0</v>
      </c>
    </row>
    <row r="7" spans="1:18">
      <c r="A7" s="1"/>
      <c r="B7" s="1"/>
      <c r="C7" s="1"/>
      <c r="D7" s="113"/>
      <c r="E7" s="1"/>
      <c r="F7" s="1"/>
    </row>
    <row r="8" spans="1:18" s="46" customFormat="1">
      <c r="A8" s="131" t="s">
        <v>3</v>
      </c>
      <c r="B8" s="223" t="s">
        <v>6</v>
      </c>
      <c r="C8" s="227"/>
      <c r="D8" s="227"/>
      <c r="E8" s="227"/>
      <c r="F8" s="45">
        <f>SUM(F4:F7)</f>
        <v>0</v>
      </c>
      <c r="G8" s="204"/>
      <c r="H8" s="40"/>
      <c r="I8" s="40"/>
      <c r="J8" s="40"/>
      <c r="K8" s="40"/>
      <c r="L8" s="40"/>
      <c r="M8" s="40"/>
      <c r="N8" s="40"/>
      <c r="O8" s="40"/>
      <c r="P8" s="40"/>
      <c r="Q8" s="40"/>
      <c r="R8" s="40"/>
    </row>
    <row r="9" spans="1:18" s="40" customFormat="1">
      <c r="A9" s="205"/>
      <c r="B9" s="36"/>
      <c r="C9" s="37"/>
      <c r="D9" s="37"/>
      <c r="E9" s="38"/>
      <c r="F9" s="39"/>
    </row>
    <row r="10" spans="1:18" s="47" customFormat="1" ht="14.25" customHeight="1">
      <c r="A10" s="131" t="s">
        <v>4</v>
      </c>
      <c r="B10" s="224" t="s">
        <v>73</v>
      </c>
      <c r="C10" s="236"/>
      <c r="D10" s="236"/>
      <c r="E10" s="236"/>
      <c r="F10" s="237"/>
    </row>
    <row r="12" spans="1:18" s="40" customFormat="1">
      <c r="A12" s="132">
        <v>1</v>
      </c>
      <c r="B12" s="43" t="s">
        <v>70</v>
      </c>
      <c r="C12" s="133" t="s">
        <v>29</v>
      </c>
      <c r="D12" s="133">
        <v>33</v>
      </c>
      <c r="E12" s="155"/>
      <c r="F12" s="134">
        <f t="shared" ref="F12:F20" si="0">D12*E12</f>
        <v>0</v>
      </c>
    </row>
    <row r="13" spans="1:18" s="40" customFormat="1" ht="127.5">
      <c r="A13" s="132">
        <v>2</v>
      </c>
      <c r="B13" s="43" t="s">
        <v>506</v>
      </c>
      <c r="C13" s="133" t="s">
        <v>29</v>
      </c>
      <c r="D13" s="133">
        <v>4</v>
      </c>
      <c r="E13" s="155"/>
      <c r="F13" s="134">
        <f t="shared" si="0"/>
        <v>0</v>
      </c>
    </row>
    <row r="14" spans="1:18" s="40" customFormat="1" ht="76.5">
      <c r="A14" s="132">
        <v>3</v>
      </c>
      <c r="B14" s="43" t="s">
        <v>507</v>
      </c>
      <c r="C14" s="133" t="s">
        <v>29</v>
      </c>
      <c r="D14" s="133">
        <v>8</v>
      </c>
      <c r="E14" s="155"/>
      <c r="F14" s="134">
        <f t="shared" si="0"/>
        <v>0</v>
      </c>
    </row>
    <row r="15" spans="1:18" s="40" customFormat="1" ht="63.75" customHeight="1">
      <c r="A15" s="132">
        <v>4</v>
      </c>
      <c r="B15" s="43" t="s">
        <v>508</v>
      </c>
      <c r="C15" s="133" t="s">
        <v>29</v>
      </c>
      <c r="D15" s="133">
        <v>1</v>
      </c>
      <c r="E15" s="155"/>
      <c r="F15" s="134">
        <f t="shared" si="0"/>
        <v>0</v>
      </c>
    </row>
    <row r="16" spans="1:18" s="40" customFormat="1" ht="64.5" customHeight="1">
      <c r="A16" s="132">
        <v>5</v>
      </c>
      <c r="B16" s="43" t="s">
        <v>509</v>
      </c>
      <c r="C16" s="133" t="s">
        <v>29</v>
      </c>
      <c r="D16" s="133">
        <v>1</v>
      </c>
      <c r="E16" s="155"/>
      <c r="F16" s="134">
        <f t="shared" ref="F16" si="1">D16*E16</f>
        <v>0</v>
      </c>
    </row>
    <row r="17" spans="1:6" s="40" customFormat="1" ht="80.25" customHeight="1">
      <c r="A17" s="132">
        <v>6</v>
      </c>
      <c r="B17" s="43" t="s">
        <v>512</v>
      </c>
      <c r="C17" s="133" t="s">
        <v>29</v>
      </c>
      <c r="D17" s="133">
        <v>7</v>
      </c>
      <c r="E17" s="155"/>
      <c r="F17" s="134">
        <f t="shared" si="0"/>
        <v>0</v>
      </c>
    </row>
    <row r="18" spans="1:6" s="40" customFormat="1" ht="77.25" customHeight="1">
      <c r="A18" s="132">
        <v>7</v>
      </c>
      <c r="B18" s="43" t="s">
        <v>513</v>
      </c>
      <c r="C18" s="133" t="s">
        <v>29</v>
      </c>
      <c r="D18" s="133">
        <v>9</v>
      </c>
      <c r="E18" s="155"/>
      <c r="F18" s="134">
        <f t="shared" si="0"/>
        <v>0</v>
      </c>
    </row>
    <row r="19" spans="1:6" s="40" customFormat="1" ht="191.25">
      <c r="A19" s="132">
        <v>8</v>
      </c>
      <c r="B19" s="43" t="s">
        <v>511</v>
      </c>
      <c r="C19" s="133" t="s">
        <v>29</v>
      </c>
      <c r="D19" s="133">
        <v>1</v>
      </c>
      <c r="E19" s="155"/>
      <c r="F19" s="134">
        <f t="shared" si="0"/>
        <v>0</v>
      </c>
    </row>
    <row r="20" spans="1:6" s="40" customFormat="1" ht="178.5">
      <c r="A20" s="132">
        <v>9</v>
      </c>
      <c r="B20" s="43" t="s">
        <v>510</v>
      </c>
      <c r="C20" s="133" t="s">
        <v>29</v>
      </c>
      <c r="D20" s="133">
        <v>2</v>
      </c>
      <c r="E20" s="155"/>
      <c r="F20" s="134">
        <f t="shared" si="0"/>
        <v>0</v>
      </c>
    </row>
    <row r="21" spans="1:6" s="40" customFormat="1" ht="29.25" customHeight="1">
      <c r="A21" s="132">
        <v>10</v>
      </c>
      <c r="B21" s="43" t="s">
        <v>478</v>
      </c>
      <c r="C21" s="133" t="s">
        <v>29</v>
      </c>
      <c r="D21" s="133">
        <v>1</v>
      </c>
      <c r="E21" s="155"/>
      <c r="F21" s="134">
        <f>D21*E21</f>
        <v>0</v>
      </c>
    </row>
    <row r="22" spans="1:6" s="40" customFormat="1">
      <c r="A22" s="131" t="s">
        <v>4</v>
      </c>
      <c r="B22" s="230" t="s">
        <v>475</v>
      </c>
      <c r="C22" s="231"/>
      <c r="D22" s="231"/>
      <c r="E22" s="232"/>
      <c r="F22" s="135">
        <f>SUM(F12:F21)</f>
        <v>0</v>
      </c>
    </row>
    <row r="23" spans="1:6" s="40" customFormat="1">
      <c r="A23" s="48"/>
      <c r="B23" s="49"/>
      <c r="C23" s="50"/>
      <c r="D23" s="50"/>
      <c r="E23" s="44"/>
      <c r="F23" s="51"/>
    </row>
    <row r="24" spans="1:6" s="47" customFormat="1" ht="14.25" customHeight="1">
      <c r="A24" s="131" t="s">
        <v>5</v>
      </c>
      <c r="B24" s="233" t="s">
        <v>18</v>
      </c>
      <c r="C24" s="234"/>
      <c r="D24" s="234"/>
      <c r="E24" s="234"/>
      <c r="F24" s="235"/>
    </row>
    <row r="25" spans="1:6" s="40" customFormat="1" ht="27" customHeight="1">
      <c r="A25" s="132">
        <f t="shared" ref="A25:A27" si="2">IFERROR(A24+1,1)</f>
        <v>1</v>
      </c>
      <c r="B25" s="43" t="s">
        <v>80</v>
      </c>
      <c r="C25" s="133" t="s">
        <v>19</v>
      </c>
      <c r="D25" s="133">
        <v>9</v>
      </c>
      <c r="E25" s="154"/>
      <c r="F25" s="134">
        <f t="shared" ref="F25" si="3">D25*E25</f>
        <v>0</v>
      </c>
    </row>
    <row r="26" spans="1:6" s="40" customFormat="1" ht="63.75">
      <c r="A26" s="132">
        <f>IFERROR(#REF!+1,1)</f>
        <v>1</v>
      </c>
      <c r="B26" s="43" t="s">
        <v>81</v>
      </c>
      <c r="C26" s="133" t="s">
        <v>26</v>
      </c>
      <c r="D26" s="133">
        <v>60</v>
      </c>
      <c r="E26" s="217"/>
      <c r="F26" s="134">
        <f>D26*E27</f>
        <v>0</v>
      </c>
    </row>
    <row r="27" spans="1:6" s="40" customFormat="1">
      <c r="A27" s="132">
        <f t="shared" si="2"/>
        <v>2</v>
      </c>
      <c r="B27" s="43" t="s">
        <v>71</v>
      </c>
      <c r="C27" s="133" t="s">
        <v>26</v>
      </c>
      <c r="D27" s="133">
        <v>50</v>
      </c>
      <c r="E27" s="154"/>
      <c r="F27" s="134"/>
    </row>
    <row r="28" spans="1:6" s="40" customFormat="1">
      <c r="A28" s="131" t="s">
        <v>5</v>
      </c>
      <c r="B28" s="230" t="s">
        <v>472</v>
      </c>
      <c r="C28" s="231"/>
      <c r="D28" s="231"/>
      <c r="E28" s="232"/>
      <c r="F28" s="135">
        <f>SUM(F25:F27)</f>
        <v>0</v>
      </c>
    </row>
    <row r="29" spans="1:6" s="47" customFormat="1" ht="14.25" customHeight="1">
      <c r="A29" s="48"/>
      <c r="B29" s="49"/>
      <c r="C29" s="50"/>
      <c r="D29" s="50"/>
      <c r="E29" s="44"/>
      <c r="F29" s="51"/>
    </row>
    <row r="30" spans="1:6" s="40" customFormat="1">
      <c r="A30" s="131" t="s">
        <v>7</v>
      </c>
      <c r="B30" s="224" t="s">
        <v>78</v>
      </c>
      <c r="C30" s="236"/>
      <c r="D30" s="236"/>
      <c r="E30" s="236"/>
      <c r="F30" s="237"/>
    </row>
    <row r="31" spans="1:6" s="40" customFormat="1">
      <c r="A31" s="132">
        <f t="shared" ref="A31:A35" si="4">IFERROR(A30+1,1)</f>
        <v>1</v>
      </c>
      <c r="B31" s="43" t="s">
        <v>473</v>
      </c>
      <c r="C31" s="133" t="s">
        <v>26</v>
      </c>
      <c r="D31" s="133">
        <v>300</v>
      </c>
      <c r="E31" s="154"/>
      <c r="F31" s="134">
        <f>D31*E31</f>
        <v>0</v>
      </c>
    </row>
    <row r="32" spans="1:6" s="40" customFormat="1" ht="25.5">
      <c r="A32" s="132">
        <f t="shared" si="4"/>
        <v>2</v>
      </c>
      <c r="B32" s="43" t="s">
        <v>477</v>
      </c>
      <c r="C32" s="133" t="s">
        <v>26</v>
      </c>
      <c r="D32" s="133">
        <v>175</v>
      </c>
      <c r="E32" s="154"/>
      <c r="F32" s="134">
        <f>D32*E32</f>
        <v>0</v>
      </c>
    </row>
    <row r="33" spans="1:6" s="40" customFormat="1">
      <c r="A33" s="132">
        <f t="shared" si="4"/>
        <v>3</v>
      </c>
      <c r="B33" s="43" t="s">
        <v>476</v>
      </c>
      <c r="C33" s="133" t="s">
        <v>26</v>
      </c>
      <c r="D33" s="133">
        <v>375</v>
      </c>
      <c r="E33" s="154"/>
      <c r="F33" s="134">
        <f>D33*E33</f>
        <v>0</v>
      </c>
    </row>
    <row r="34" spans="1:6" s="40" customFormat="1" ht="25.5">
      <c r="A34" s="132">
        <f t="shared" si="4"/>
        <v>4</v>
      </c>
      <c r="B34" s="43" t="s">
        <v>496</v>
      </c>
      <c r="C34" s="133" t="s">
        <v>26</v>
      </c>
      <c r="D34" s="133">
        <v>50</v>
      </c>
      <c r="E34" s="154"/>
      <c r="F34" s="134">
        <f>D34*E34</f>
        <v>0</v>
      </c>
    </row>
    <row r="35" spans="1:6" s="40" customFormat="1" ht="25.5">
      <c r="A35" s="132">
        <f t="shared" si="4"/>
        <v>5</v>
      </c>
      <c r="B35" s="43" t="s">
        <v>497</v>
      </c>
      <c r="C35" s="133" t="s">
        <v>26</v>
      </c>
      <c r="D35" s="133">
        <f>240-240+25</f>
        <v>25</v>
      </c>
      <c r="E35" s="154"/>
      <c r="F35" s="134">
        <f>D35*E35</f>
        <v>0</v>
      </c>
    </row>
    <row r="36" spans="1:6" s="40" customFormat="1">
      <c r="A36" s="131" t="s">
        <v>7</v>
      </c>
      <c r="B36" s="230" t="s">
        <v>8</v>
      </c>
      <c r="C36" s="231"/>
      <c r="D36" s="231"/>
      <c r="E36" s="232"/>
      <c r="F36" s="135">
        <f>SUM(F33:F35)</f>
        <v>0</v>
      </c>
    </row>
    <row r="38" spans="1:6">
      <c r="A38" s="131" t="s">
        <v>13</v>
      </c>
      <c r="B38" s="230" t="s">
        <v>76</v>
      </c>
      <c r="C38" s="231"/>
      <c r="D38" s="231"/>
      <c r="E38" s="232"/>
      <c r="F38" s="135">
        <f>F36+F28+F22+F8</f>
        <v>0</v>
      </c>
    </row>
  </sheetData>
  <sheetProtection algorithmName="SHA-512" hashValue="nwkZbBtBmuL5Q06MIvmFv4qj6qG6Rcc3pSz6cjZxDJF8gjuPIj4opCX02atPvpChA6DQSqHdD2mbk74INZ9Mrw==" saltValue="0II9/5LFJpbdKcSsIj1MNw==" spinCount="100000" sheet="1" objects="1" scenarios="1" selectLockedCells="1"/>
  <dataConsolidate/>
  <mergeCells count="10">
    <mergeCell ref="B38:E38"/>
    <mergeCell ref="B36:E36"/>
    <mergeCell ref="B2:F2"/>
    <mergeCell ref="B10:F10"/>
    <mergeCell ref="B22:E22"/>
    <mergeCell ref="B24:F24"/>
    <mergeCell ref="B3:F3"/>
    <mergeCell ref="B8:E8"/>
    <mergeCell ref="B28:E28"/>
    <mergeCell ref="B30:F30"/>
  </mergeCells>
  <phoneticPr fontId="0" type="noConversion"/>
  <conditionalFormatting sqref="E4:E10 E12:E25 E28:E989">
    <cfRule type="expression" dxfId="4" priority="1">
      <formula>$D4&gt;0</formula>
    </cfRule>
  </conditionalFormatting>
  <conditionalFormatting sqref="E27">
    <cfRule type="expression" dxfId="3" priority="3">
      <formula>$D26&gt;0</formula>
    </cfRule>
  </conditionalFormatting>
  <pageMargins left="0.70866141732283472" right="0.39370078740157483" top="0.62992125984251968" bottom="0.43307086614173229" header="0.19685039370078741" footer="0.11811023622047245"/>
  <pageSetup paperSize="9" scale="88" fitToHeight="50" orientation="portrait" r:id="rId1"/>
  <headerFooter>
    <oddHeader>&amp;L&amp;G</oddHeader>
    <oddFooter>&amp;C&amp;P od &amp;N&amp;R&amp;K000000&amp;P/&amp;N</oddFooter>
  </headerFooter>
  <rowBreaks count="1" manualBreakCount="1">
    <brk id="34" max="5"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dimension ref="A1:T419"/>
  <sheetViews>
    <sheetView view="pageBreakPreview" zoomScaleNormal="100" zoomScaleSheetLayoutView="100" workbookViewId="0">
      <selection activeCell="E385" sqref="E385"/>
    </sheetView>
  </sheetViews>
  <sheetFormatPr defaultColWidth="9.140625" defaultRowHeight="12.75"/>
  <cols>
    <col min="1" max="1" width="5.7109375" style="146" customWidth="1"/>
    <col min="2" max="2" width="62.140625" style="2" customWidth="1"/>
    <col min="3" max="3" width="8.28515625" style="82" customWidth="1"/>
    <col min="4" max="4" width="10.7109375" style="82" customWidth="1"/>
    <col min="5" max="6" width="13.7109375" style="32" customWidth="1"/>
    <col min="7" max="7" width="2.85546875" style="1" customWidth="1"/>
    <col min="8" max="8" width="15.85546875" style="1" customWidth="1"/>
    <col min="9" max="16384" width="9.140625" style="1"/>
  </cols>
  <sheetData>
    <row r="1" spans="1:6" s="107" customFormat="1">
      <c r="A1" s="126" t="s">
        <v>30</v>
      </c>
      <c r="B1" s="104" t="s">
        <v>31</v>
      </c>
      <c r="C1" s="105" t="s">
        <v>32</v>
      </c>
      <c r="D1" s="105" t="s">
        <v>56</v>
      </c>
      <c r="E1" s="152" t="s">
        <v>33</v>
      </c>
      <c r="F1" s="106" t="s">
        <v>28</v>
      </c>
    </row>
    <row r="2" spans="1:6" s="40" customFormat="1">
      <c r="A2" s="129" t="s">
        <v>461</v>
      </c>
      <c r="B2" s="223" t="s">
        <v>459</v>
      </c>
      <c r="C2" s="223"/>
      <c r="D2" s="223"/>
      <c r="E2" s="223"/>
      <c r="F2" s="223"/>
    </row>
    <row r="3" spans="1:6" s="40" customFormat="1">
      <c r="A3" s="122"/>
      <c r="B3" s="223" t="s">
        <v>213</v>
      </c>
      <c r="C3" s="223"/>
      <c r="D3" s="223"/>
      <c r="E3" s="223"/>
      <c r="F3" s="223"/>
    </row>
    <row r="4" spans="1:6" ht="15">
      <c r="A4" s="138"/>
      <c r="B4" s="66"/>
      <c r="C4" s="15"/>
      <c r="D4" s="15"/>
    </row>
    <row r="5" spans="1:6" ht="48">
      <c r="A5" s="139"/>
      <c r="B5" s="67" t="s">
        <v>214</v>
      </c>
      <c r="C5" s="15"/>
      <c r="D5" s="15"/>
      <c r="E5" s="15"/>
      <c r="F5" s="15"/>
    </row>
    <row r="6" spans="1:6">
      <c r="A6" s="139"/>
      <c r="C6" s="15"/>
      <c r="D6" s="15"/>
      <c r="E6" s="15"/>
      <c r="F6" s="15"/>
    </row>
    <row r="7" spans="1:6" ht="108">
      <c r="A7" s="139"/>
      <c r="B7" s="68" t="s">
        <v>215</v>
      </c>
      <c r="C7" s="69"/>
      <c r="D7" s="69"/>
      <c r="E7" s="15"/>
      <c r="F7" s="15"/>
    </row>
    <row r="8" spans="1:6">
      <c r="A8" s="139"/>
      <c r="B8" s="68"/>
      <c r="C8" s="69"/>
      <c r="D8" s="69"/>
      <c r="E8" s="15"/>
      <c r="F8" s="15"/>
    </row>
    <row r="9" spans="1:6" ht="48">
      <c r="A9" s="140"/>
      <c r="B9" s="70" t="s">
        <v>216</v>
      </c>
      <c r="C9" s="15"/>
      <c r="D9" s="15"/>
      <c r="E9" s="71"/>
      <c r="F9" s="71"/>
    </row>
    <row r="10" spans="1:6">
      <c r="A10" s="139"/>
      <c r="C10" s="69"/>
      <c r="D10" s="69"/>
      <c r="E10" s="15"/>
      <c r="F10" s="15"/>
    </row>
    <row r="11" spans="1:6" s="3" customFormat="1" ht="25.5">
      <c r="A11" s="123"/>
      <c r="B11" s="79" t="s">
        <v>460</v>
      </c>
      <c r="C11" s="50"/>
      <c r="D11" s="50"/>
      <c r="E11" s="60"/>
      <c r="F11" s="60"/>
    </row>
    <row r="12" spans="1:6">
      <c r="A12" s="139"/>
      <c r="C12" s="69"/>
      <c r="D12" s="69"/>
      <c r="E12" s="15"/>
      <c r="F12" s="15"/>
    </row>
    <row r="13" spans="1:6">
      <c r="A13" s="139"/>
      <c r="B13" s="72"/>
      <c r="C13" s="69"/>
      <c r="D13" s="69"/>
      <c r="E13" s="15"/>
      <c r="F13" s="15"/>
    </row>
    <row r="14" spans="1:6" s="40" customFormat="1">
      <c r="A14" s="122" t="s">
        <v>421</v>
      </c>
      <c r="B14" s="223" t="s">
        <v>193</v>
      </c>
      <c r="C14" s="223"/>
      <c r="D14" s="223"/>
      <c r="E14" s="223"/>
      <c r="F14" s="223"/>
    </row>
    <row r="15" spans="1:6" ht="15">
      <c r="A15" s="138"/>
      <c r="B15" s="66"/>
      <c r="C15" s="15"/>
      <c r="D15" s="15"/>
    </row>
    <row r="16" spans="1:6" ht="38.25">
      <c r="A16" s="138"/>
      <c r="B16" s="73" t="s">
        <v>217</v>
      </c>
      <c r="C16" s="15"/>
      <c r="D16" s="15"/>
    </row>
    <row r="17" spans="1:7" ht="15">
      <c r="A17" s="138"/>
      <c r="B17" s="73" t="s">
        <v>218</v>
      </c>
      <c r="C17" s="15"/>
      <c r="D17" s="15"/>
    </row>
    <row r="18" spans="1:7" ht="51">
      <c r="A18" s="138"/>
      <c r="B18" s="73" t="s">
        <v>219</v>
      </c>
      <c r="C18" s="15"/>
      <c r="D18" s="15"/>
    </row>
    <row r="19" spans="1:7" ht="15">
      <c r="A19" s="138"/>
      <c r="B19" s="66"/>
      <c r="C19" s="15"/>
      <c r="D19" s="15"/>
    </row>
    <row r="20" spans="1:7">
      <c r="A20" s="139"/>
      <c r="B20" s="121" t="s">
        <v>220</v>
      </c>
      <c r="C20" s="15"/>
      <c r="D20" s="15"/>
      <c r="F20" s="74"/>
    </row>
    <row r="21" spans="1:7">
      <c r="A21" s="139"/>
      <c r="B21" s="3"/>
      <c r="C21" s="15"/>
      <c r="D21" s="15"/>
      <c r="F21" s="74"/>
    </row>
    <row r="22" spans="1:7" ht="38.25">
      <c r="A22" s="140">
        <f>COUNT($A21:A$21)+1</f>
        <v>1</v>
      </c>
      <c r="B22" s="75" t="s">
        <v>498</v>
      </c>
      <c r="C22" s="76" t="s">
        <v>221</v>
      </c>
      <c r="D22" s="76">
        <v>4</v>
      </c>
      <c r="E22" s="156"/>
      <c r="F22" s="77">
        <f>(D22*E22)</f>
        <v>0</v>
      </c>
      <c r="G22" s="148"/>
    </row>
    <row r="23" spans="1:7">
      <c r="A23" s="141"/>
      <c r="B23" s="73"/>
      <c r="C23" s="76"/>
      <c r="D23" s="76"/>
      <c r="E23" s="77"/>
      <c r="F23" s="77"/>
    </row>
    <row r="24" spans="1:7" ht="38.25">
      <c r="A24" s="140">
        <f>COUNT($A$22:A23)+1</f>
        <v>2</v>
      </c>
      <c r="B24" s="75" t="s">
        <v>499</v>
      </c>
      <c r="C24" s="76" t="s">
        <v>221</v>
      </c>
      <c r="D24" s="76">
        <v>15</v>
      </c>
      <c r="E24" s="156"/>
      <c r="F24" s="77">
        <f>(D24*E24)</f>
        <v>0</v>
      </c>
    </row>
    <row r="25" spans="1:7">
      <c r="A25" s="141"/>
      <c r="B25" s="73"/>
      <c r="C25" s="76"/>
      <c r="D25" s="76"/>
      <c r="E25" s="77"/>
      <c r="F25" s="77"/>
    </row>
    <row r="26" spans="1:7" ht="54.75" customHeight="1">
      <c r="A26" s="140">
        <f>COUNT($A$22:A25)+1</f>
        <v>3</v>
      </c>
      <c r="B26" s="75" t="s">
        <v>500</v>
      </c>
      <c r="C26" s="76" t="s">
        <v>221</v>
      </c>
      <c r="D26" s="76">
        <v>4</v>
      </c>
      <c r="E26" s="156"/>
      <c r="F26" s="77">
        <f>(D26*E26)</f>
        <v>0</v>
      </c>
    </row>
    <row r="27" spans="1:7">
      <c r="A27" s="141"/>
      <c r="B27" s="73"/>
      <c r="C27" s="76"/>
      <c r="D27" s="76"/>
      <c r="E27" s="77"/>
      <c r="F27" s="77"/>
    </row>
    <row r="28" spans="1:7" ht="51">
      <c r="A28" s="140">
        <f>COUNT($A$21:A27)+1</f>
        <v>4</v>
      </c>
      <c r="B28" s="75" t="s">
        <v>501</v>
      </c>
      <c r="C28" s="76" t="s">
        <v>221</v>
      </c>
      <c r="D28" s="76">
        <v>26</v>
      </c>
      <c r="E28" s="156"/>
      <c r="F28" s="77">
        <f>(D28*E28)</f>
        <v>0</v>
      </c>
    </row>
    <row r="29" spans="1:7">
      <c r="A29" s="140"/>
      <c r="B29" s="121" t="s">
        <v>222</v>
      </c>
      <c r="C29" s="15"/>
      <c r="D29" s="15"/>
    </row>
    <row r="30" spans="1:7">
      <c r="A30" s="140"/>
      <c r="B30" s="3"/>
      <c r="C30" s="15"/>
      <c r="D30" s="15"/>
    </row>
    <row r="31" spans="1:7" ht="140.25">
      <c r="A31" s="140">
        <f>COUNT($A$3:A28)+1</f>
        <v>5</v>
      </c>
      <c r="B31" s="78" t="s">
        <v>445</v>
      </c>
      <c r="C31" s="15" t="s">
        <v>221</v>
      </c>
      <c r="D31" s="151">
        <v>16</v>
      </c>
      <c r="E31" s="157"/>
      <c r="F31" s="71">
        <f>D31*E31</f>
        <v>0</v>
      </c>
    </row>
    <row r="32" spans="1:7">
      <c r="A32" s="141"/>
      <c r="B32" s="73"/>
      <c r="C32" s="76"/>
      <c r="D32" s="76"/>
      <c r="E32" s="77"/>
      <c r="F32" s="77"/>
    </row>
    <row r="33" spans="1:6" ht="140.25">
      <c r="A33" s="140">
        <f>COUNT($A$3:A31)+1</f>
        <v>6</v>
      </c>
      <c r="B33" s="78" t="s">
        <v>446</v>
      </c>
      <c r="C33" s="15" t="s">
        <v>221</v>
      </c>
      <c r="D33" s="15">
        <v>9</v>
      </c>
      <c r="E33" s="157"/>
      <c r="F33" s="71">
        <f>D33*E33</f>
        <v>0</v>
      </c>
    </row>
    <row r="34" spans="1:6">
      <c r="A34" s="139"/>
      <c r="C34" s="15"/>
      <c r="D34" s="15"/>
      <c r="F34" s="71"/>
    </row>
    <row r="35" spans="1:6" ht="140.25">
      <c r="A35" s="140">
        <f>COUNT($A$3:A33)+1</f>
        <v>7</v>
      </c>
      <c r="B35" s="78" t="s">
        <v>447</v>
      </c>
      <c r="C35" s="15" t="s">
        <v>221</v>
      </c>
      <c r="D35" s="15">
        <v>4</v>
      </c>
      <c r="E35" s="157"/>
      <c r="F35" s="71">
        <f>D35*E35</f>
        <v>0</v>
      </c>
    </row>
    <row r="36" spans="1:6">
      <c r="A36" s="139"/>
      <c r="C36" s="15"/>
      <c r="D36" s="15"/>
      <c r="F36" s="71"/>
    </row>
    <row r="37" spans="1:6" ht="140.25">
      <c r="A37" s="140">
        <f>COUNT($A$3:A35)+1</f>
        <v>8</v>
      </c>
      <c r="B37" s="78" t="s">
        <v>495</v>
      </c>
      <c r="C37" s="15" t="s">
        <v>221</v>
      </c>
      <c r="D37" s="15">
        <v>3</v>
      </c>
      <c r="E37" s="157"/>
      <c r="F37" s="71">
        <f>D37*E37</f>
        <v>0</v>
      </c>
    </row>
    <row r="38" spans="1:6">
      <c r="A38" s="139"/>
      <c r="C38" s="15"/>
      <c r="D38" s="15"/>
      <c r="F38" s="71"/>
    </row>
    <row r="39" spans="1:6" ht="102">
      <c r="A39" s="140">
        <f>COUNT($A$3:A37)+1</f>
        <v>9</v>
      </c>
      <c r="B39" s="78" t="s">
        <v>223</v>
      </c>
      <c r="C39" s="15"/>
      <c r="D39" s="15"/>
      <c r="E39" s="71"/>
      <c r="F39" s="71">
        <f t="shared" ref="F39:F44" si="0">D39*E39</f>
        <v>0</v>
      </c>
    </row>
    <row r="40" spans="1:6">
      <c r="A40" s="140"/>
      <c r="B40" s="78" t="s">
        <v>224</v>
      </c>
      <c r="C40" s="15" t="s">
        <v>221</v>
      </c>
      <c r="D40" s="15">
        <v>9</v>
      </c>
      <c r="E40" s="157"/>
      <c r="F40" s="71">
        <f t="shared" si="0"/>
        <v>0</v>
      </c>
    </row>
    <row r="41" spans="1:6">
      <c r="A41" s="140"/>
      <c r="B41" s="78" t="s">
        <v>225</v>
      </c>
      <c r="C41" s="15" t="s">
        <v>221</v>
      </c>
      <c r="D41" s="15">
        <v>1</v>
      </c>
      <c r="E41" s="157"/>
      <c r="F41" s="71">
        <f t="shared" si="0"/>
        <v>0</v>
      </c>
    </row>
    <row r="42" spans="1:6">
      <c r="A42" s="140"/>
      <c r="B42" s="78" t="s">
        <v>226</v>
      </c>
      <c r="C42" s="15" t="s">
        <v>221</v>
      </c>
      <c r="D42" s="15">
        <v>1</v>
      </c>
      <c r="E42" s="157"/>
      <c r="F42" s="71">
        <f t="shared" si="0"/>
        <v>0</v>
      </c>
    </row>
    <row r="43" spans="1:6">
      <c r="A43" s="140"/>
      <c r="B43" s="78" t="s">
        <v>227</v>
      </c>
      <c r="C43" s="15" t="s">
        <v>221</v>
      </c>
      <c r="D43" s="15">
        <v>2</v>
      </c>
      <c r="E43" s="157"/>
      <c r="F43" s="71">
        <f t="shared" si="0"/>
        <v>0</v>
      </c>
    </row>
    <row r="44" spans="1:6">
      <c r="A44" s="140"/>
      <c r="B44" s="78" t="s">
        <v>228</v>
      </c>
      <c r="C44" s="15" t="s">
        <v>221</v>
      </c>
      <c r="D44" s="15">
        <v>4</v>
      </c>
      <c r="E44" s="157"/>
      <c r="F44" s="71">
        <f t="shared" si="0"/>
        <v>0</v>
      </c>
    </row>
    <row r="45" spans="1:6">
      <c r="A45" s="139"/>
      <c r="C45" s="15"/>
      <c r="D45" s="15"/>
      <c r="F45" s="71"/>
    </row>
    <row r="46" spans="1:6">
      <c r="A46" s="140">
        <f>COUNT($A$21:A45)+1</f>
        <v>10</v>
      </c>
      <c r="B46" s="75" t="s">
        <v>436</v>
      </c>
      <c r="C46" s="15" t="s">
        <v>229</v>
      </c>
      <c r="D46" s="15">
        <v>1</v>
      </c>
      <c r="E46" s="157"/>
      <c r="F46" s="71">
        <f>D46*E46</f>
        <v>0</v>
      </c>
    </row>
    <row r="47" spans="1:6">
      <c r="A47" s="140"/>
      <c r="B47" s="75"/>
      <c r="C47" s="76"/>
      <c r="D47" s="76"/>
      <c r="E47" s="77"/>
      <c r="F47" s="77"/>
    </row>
    <row r="48" spans="1:6">
      <c r="A48" s="140">
        <f>COUNT($A$3:A47)+1</f>
        <v>11</v>
      </c>
      <c r="B48" s="75" t="s">
        <v>437</v>
      </c>
      <c r="C48" s="15" t="s">
        <v>229</v>
      </c>
      <c r="D48" s="15">
        <v>1</v>
      </c>
      <c r="E48" s="157"/>
      <c r="F48" s="71">
        <f>(D48*E48)</f>
        <v>0</v>
      </c>
    </row>
    <row r="49" spans="1:20">
      <c r="A49" s="140"/>
      <c r="B49" s="73"/>
      <c r="C49" s="15"/>
      <c r="D49" s="15"/>
      <c r="E49" s="71"/>
      <c r="F49" s="71"/>
    </row>
    <row r="50" spans="1:20" ht="25.5">
      <c r="A50" s="140">
        <f>COUNT($A$21:A49)+1</f>
        <v>12</v>
      </c>
      <c r="B50" s="75" t="s">
        <v>438</v>
      </c>
      <c r="C50" s="15" t="s">
        <v>229</v>
      </c>
      <c r="D50" s="15">
        <v>1</v>
      </c>
      <c r="E50" s="157"/>
      <c r="F50" s="71">
        <f>(D50*E50)</f>
        <v>0</v>
      </c>
    </row>
    <row r="51" spans="1:20">
      <c r="A51" s="139"/>
      <c r="C51" s="15"/>
      <c r="D51" s="15"/>
    </row>
    <row r="52" spans="1:20" s="46" customFormat="1">
      <c r="A52" s="124"/>
      <c r="B52" s="224" t="str">
        <f>B14 &amp;" - SKUPAJ:"</f>
        <v>SVETILKE - SKUPAJ:</v>
      </c>
      <c r="C52" s="239"/>
      <c r="D52" s="239"/>
      <c r="E52" s="240"/>
      <c r="F52" s="45">
        <f>SUM(F15:F51)</f>
        <v>0</v>
      </c>
      <c r="G52" s="40"/>
      <c r="H52" s="45"/>
      <c r="I52" s="40"/>
      <c r="J52" s="40"/>
      <c r="K52" s="40"/>
      <c r="L52" s="40"/>
      <c r="M52" s="40"/>
      <c r="N52" s="40"/>
      <c r="O52" s="40"/>
      <c r="P52" s="40"/>
      <c r="Q52" s="40"/>
      <c r="R52" s="40"/>
      <c r="S52" s="40"/>
      <c r="T52" s="40"/>
    </row>
    <row r="53" spans="1:20">
      <c r="A53" s="139"/>
      <c r="C53" s="15"/>
      <c r="D53" s="15"/>
    </row>
    <row r="54" spans="1:20" s="40" customFormat="1">
      <c r="A54" s="122" t="s">
        <v>422</v>
      </c>
      <c r="B54" s="223" t="s">
        <v>194</v>
      </c>
      <c r="C54" s="223"/>
      <c r="D54" s="223"/>
      <c r="E54" s="223"/>
      <c r="F54" s="223"/>
    </row>
    <row r="55" spans="1:20">
      <c r="A55" s="139"/>
      <c r="C55" s="15"/>
      <c r="D55" s="15"/>
      <c r="E55" s="71"/>
      <c r="F55" s="71"/>
    </row>
    <row r="56" spans="1:20" ht="38.25">
      <c r="A56" s="238">
        <f>COUNT($A$55:A55)+1</f>
        <v>1</v>
      </c>
      <c r="B56" s="73" t="s">
        <v>230</v>
      </c>
      <c r="C56" s="15"/>
      <c r="D56" s="15"/>
      <c r="E56" s="71"/>
      <c r="F56" s="71"/>
    </row>
    <row r="57" spans="1:20" ht="36">
      <c r="A57" s="238"/>
      <c r="B57" s="67" t="s">
        <v>231</v>
      </c>
      <c r="C57" s="15"/>
      <c r="D57" s="15"/>
      <c r="E57" s="71"/>
      <c r="F57" s="71"/>
    </row>
    <row r="58" spans="1:20" ht="36">
      <c r="A58" s="238"/>
      <c r="B58" s="67" t="s">
        <v>232</v>
      </c>
      <c r="C58" s="15"/>
      <c r="D58" s="15"/>
      <c r="E58" s="71"/>
      <c r="F58" s="71"/>
    </row>
    <row r="59" spans="1:20">
      <c r="A59" s="238"/>
      <c r="B59" s="3" t="s">
        <v>233</v>
      </c>
      <c r="C59" s="15" t="s">
        <v>89</v>
      </c>
      <c r="D59" s="15">
        <v>1400</v>
      </c>
      <c r="E59" s="157"/>
      <c r="F59" s="71">
        <f t="shared" ref="F59:F70" si="1">(D59*E59)</f>
        <v>0</v>
      </c>
    </row>
    <row r="60" spans="1:20">
      <c r="A60" s="238"/>
      <c r="B60" s="3" t="s">
        <v>234</v>
      </c>
      <c r="C60" s="15" t="s">
        <v>89</v>
      </c>
      <c r="D60" s="15">
        <v>200</v>
      </c>
      <c r="E60" s="157"/>
      <c r="F60" s="71">
        <f t="shared" si="1"/>
        <v>0</v>
      </c>
    </row>
    <row r="61" spans="1:20">
      <c r="A61" s="238"/>
      <c r="B61" s="3" t="s">
        <v>235</v>
      </c>
      <c r="C61" s="15" t="s">
        <v>89</v>
      </c>
      <c r="D61" s="15">
        <v>100</v>
      </c>
      <c r="E61" s="157"/>
      <c r="F61" s="71">
        <f t="shared" si="1"/>
        <v>0</v>
      </c>
    </row>
    <row r="62" spans="1:20">
      <c r="A62" s="238"/>
      <c r="B62" s="3" t="s">
        <v>236</v>
      </c>
      <c r="C62" s="15" t="s">
        <v>89</v>
      </c>
      <c r="D62" s="15">
        <v>1900</v>
      </c>
      <c r="E62" s="157"/>
      <c r="F62" s="71">
        <f t="shared" si="1"/>
        <v>0</v>
      </c>
    </row>
    <row r="63" spans="1:20">
      <c r="A63" s="238"/>
      <c r="B63" s="3" t="s">
        <v>237</v>
      </c>
      <c r="C63" s="15" t="s">
        <v>89</v>
      </c>
      <c r="D63" s="15">
        <v>70</v>
      </c>
      <c r="E63" s="157"/>
      <c r="F63" s="71">
        <f t="shared" si="1"/>
        <v>0</v>
      </c>
    </row>
    <row r="64" spans="1:20">
      <c r="A64" s="238"/>
      <c r="B64" s="3" t="s">
        <v>238</v>
      </c>
      <c r="C64" s="15" t="s">
        <v>89</v>
      </c>
      <c r="D64" s="15">
        <v>20</v>
      </c>
      <c r="E64" s="157"/>
      <c r="F64" s="71">
        <f t="shared" si="1"/>
        <v>0</v>
      </c>
    </row>
    <row r="65" spans="1:6">
      <c r="A65" s="238"/>
      <c r="B65" s="3" t="s">
        <v>239</v>
      </c>
      <c r="C65" s="15" t="s">
        <v>89</v>
      </c>
      <c r="D65" s="15">
        <v>28</v>
      </c>
      <c r="E65" s="157"/>
      <c r="F65" s="71">
        <f t="shared" si="1"/>
        <v>0</v>
      </c>
    </row>
    <row r="66" spans="1:6">
      <c r="A66" s="238"/>
      <c r="B66" s="3" t="s">
        <v>240</v>
      </c>
      <c r="C66" s="15" t="s">
        <v>89</v>
      </c>
      <c r="D66" s="15">
        <v>12</v>
      </c>
      <c r="E66" s="157"/>
      <c r="F66" s="71">
        <f t="shared" si="1"/>
        <v>0</v>
      </c>
    </row>
    <row r="67" spans="1:6">
      <c r="A67" s="238"/>
      <c r="B67" s="3" t="s">
        <v>241</v>
      </c>
      <c r="C67" s="15" t="s">
        <v>89</v>
      </c>
      <c r="D67" s="15">
        <v>20</v>
      </c>
      <c r="E67" s="157"/>
      <c r="F67" s="71">
        <f t="shared" si="1"/>
        <v>0</v>
      </c>
    </row>
    <row r="68" spans="1:6">
      <c r="A68" s="238"/>
      <c r="B68" s="3" t="s">
        <v>242</v>
      </c>
      <c r="C68" s="15" t="s">
        <v>89</v>
      </c>
      <c r="D68" s="15">
        <v>45</v>
      </c>
      <c r="E68" s="157"/>
      <c r="F68" s="71">
        <f t="shared" si="1"/>
        <v>0</v>
      </c>
    </row>
    <row r="69" spans="1:6">
      <c r="A69" s="238"/>
      <c r="B69" s="3" t="s">
        <v>243</v>
      </c>
      <c r="C69" s="15" t="s">
        <v>89</v>
      </c>
      <c r="D69" s="15">
        <v>20</v>
      </c>
      <c r="E69" s="157"/>
      <c r="F69" s="71">
        <f t="shared" si="1"/>
        <v>0</v>
      </c>
    </row>
    <row r="70" spans="1:6">
      <c r="A70" s="238"/>
      <c r="B70" s="3" t="s">
        <v>244</v>
      </c>
      <c r="C70" s="15" t="s">
        <v>89</v>
      </c>
      <c r="D70" s="15">
        <v>20</v>
      </c>
      <c r="E70" s="157"/>
      <c r="F70" s="71">
        <f t="shared" si="1"/>
        <v>0</v>
      </c>
    </row>
    <row r="71" spans="1:6">
      <c r="A71" s="238"/>
      <c r="B71" s="49" t="s">
        <v>245</v>
      </c>
      <c r="C71" s="60" t="s">
        <v>89</v>
      </c>
      <c r="D71" s="60">
        <v>30</v>
      </c>
      <c r="E71" s="158"/>
      <c r="F71" s="29">
        <f>D71*E71</f>
        <v>0</v>
      </c>
    </row>
    <row r="72" spans="1:6">
      <c r="A72" s="238"/>
      <c r="B72" s="49" t="s">
        <v>246</v>
      </c>
      <c r="C72" s="60" t="s">
        <v>89</v>
      </c>
      <c r="D72" s="60">
        <v>30</v>
      </c>
      <c r="E72" s="158"/>
      <c r="F72" s="29">
        <f>D72*E72</f>
        <v>0</v>
      </c>
    </row>
    <row r="73" spans="1:6">
      <c r="A73" s="238"/>
      <c r="B73" s="49" t="s">
        <v>247</v>
      </c>
      <c r="C73" s="60" t="s">
        <v>89</v>
      </c>
      <c r="D73" s="60">
        <v>80</v>
      </c>
      <c r="E73" s="158"/>
      <c r="F73" s="29">
        <f>D73*E73</f>
        <v>0</v>
      </c>
    </row>
    <row r="74" spans="1:6">
      <c r="A74" s="140"/>
      <c r="B74" s="73"/>
      <c r="C74" s="15"/>
      <c r="D74" s="15"/>
      <c r="E74" s="71"/>
      <c r="F74" s="71"/>
    </row>
    <row r="75" spans="1:6">
      <c r="A75" s="238">
        <f>COUNT($A$55:A70)+1</f>
        <v>2</v>
      </c>
      <c r="B75" s="73" t="s">
        <v>248</v>
      </c>
      <c r="C75" s="15"/>
      <c r="D75" s="15"/>
      <c r="E75" s="71"/>
      <c r="F75" s="71"/>
    </row>
    <row r="76" spans="1:6" ht="36">
      <c r="A76" s="238"/>
      <c r="B76" s="70" t="s">
        <v>249</v>
      </c>
      <c r="C76" s="15"/>
      <c r="D76" s="15"/>
      <c r="E76" s="71"/>
      <c r="F76" s="71"/>
    </row>
    <row r="77" spans="1:6">
      <c r="A77" s="238"/>
      <c r="B77" s="3" t="s">
        <v>250</v>
      </c>
      <c r="C77" s="15" t="s">
        <v>89</v>
      </c>
      <c r="D77" s="15">
        <v>60</v>
      </c>
      <c r="E77" s="157"/>
      <c r="F77" s="71">
        <f t="shared" ref="F77:F80" si="2">(D77*E77)</f>
        <v>0</v>
      </c>
    </row>
    <row r="78" spans="1:6">
      <c r="A78" s="238"/>
      <c r="B78" s="3" t="s">
        <v>251</v>
      </c>
      <c r="C78" s="15" t="s">
        <v>89</v>
      </c>
      <c r="D78" s="15">
        <v>240</v>
      </c>
      <c r="E78" s="157"/>
      <c r="F78" s="71">
        <f t="shared" si="2"/>
        <v>0</v>
      </c>
    </row>
    <row r="79" spans="1:6">
      <c r="A79" s="238"/>
      <c r="B79" s="3" t="s">
        <v>252</v>
      </c>
      <c r="C79" s="15" t="s">
        <v>89</v>
      </c>
      <c r="D79" s="15">
        <v>50</v>
      </c>
      <c r="E79" s="157"/>
      <c r="F79" s="71">
        <f t="shared" si="2"/>
        <v>0</v>
      </c>
    </row>
    <row r="80" spans="1:6">
      <c r="A80" s="238"/>
      <c r="B80" s="3" t="s">
        <v>253</v>
      </c>
      <c r="C80" s="15" t="s">
        <v>89</v>
      </c>
      <c r="D80" s="15">
        <v>32</v>
      </c>
      <c r="E80" s="157"/>
      <c r="F80" s="71">
        <f t="shared" si="2"/>
        <v>0</v>
      </c>
    </row>
    <row r="81" spans="1:6">
      <c r="A81" s="140"/>
      <c r="B81" s="73"/>
      <c r="C81" s="15"/>
      <c r="D81" s="15"/>
      <c r="E81" s="71"/>
      <c r="F81" s="71"/>
    </row>
    <row r="82" spans="1:6" ht="51">
      <c r="A82" s="238">
        <f>COUNT($A$55:A81)+1</f>
        <v>3</v>
      </c>
      <c r="B82" s="11" t="s">
        <v>254</v>
      </c>
      <c r="E82" s="74"/>
      <c r="F82" s="74"/>
    </row>
    <row r="83" spans="1:6" ht="25.5">
      <c r="A83" s="238"/>
      <c r="B83" s="11" t="s">
        <v>255</v>
      </c>
      <c r="C83" s="15" t="s">
        <v>89</v>
      </c>
      <c r="D83" s="15">
        <v>15</v>
      </c>
      <c r="E83" s="157"/>
      <c r="F83" s="71">
        <f t="shared" ref="F83" si="3">(D83*E83)</f>
        <v>0</v>
      </c>
    </row>
    <row r="84" spans="1:6">
      <c r="A84" s="140"/>
      <c r="B84" s="73"/>
      <c r="C84" s="15"/>
      <c r="D84" s="15"/>
      <c r="E84" s="71"/>
      <c r="F84" s="71"/>
    </row>
    <row r="85" spans="1:6">
      <c r="A85" s="140">
        <f>COUNT($A$55:A84)+1</f>
        <v>4</v>
      </c>
      <c r="B85" s="49" t="s">
        <v>256</v>
      </c>
      <c r="C85" s="15" t="s">
        <v>221</v>
      </c>
      <c r="D85" s="15">
        <v>30</v>
      </c>
      <c r="E85" s="157"/>
      <c r="F85" s="71">
        <f t="shared" ref="F85" si="4">(D85*E85)</f>
        <v>0</v>
      </c>
    </row>
    <row r="86" spans="1:6">
      <c r="A86" s="140"/>
      <c r="B86" s="73"/>
      <c r="C86" s="15"/>
      <c r="D86" s="15"/>
      <c r="E86" s="71"/>
      <c r="F86" s="71"/>
    </row>
    <row r="87" spans="1:6">
      <c r="A87" s="238">
        <f>COUNT($A$55:A85)+1</f>
        <v>5</v>
      </c>
      <c r="B87" s="73" t="s">
        <v>257</v>
      </c>
      <c r="C87" s="15"/>
      <c r="D87" s="15"/>
    </row>
    <row r="88" spans="1:6">
      <c r="A88" s="238"/>
      <c r="B88" s="67" t="s">
        <v>258</v>
      </c>
      <c r="C88" s="15"/>
      <c r="D88" s="15"/>
    </row>
    <row r="89" spans="1:6">
      <c r="A89" s="238"/>
      <c r="B89" s="73" t="s">
        <v>454</v>
      </c>
      <c r="C89" s="15" t="s">
        <v>89</v>
      </c>
      <c r="D89" s="15">
        <v>400</v>
      </c>
      <c r="E89" s="157"/>
      <c r="F89" s="71">
        <f>(D89*E89)</f>
        <v>0</v>
      </c>
    </row>
    <row r="90" spans="1:6">
      <c r="A90" s="238"/>
      <c r="B90" s="73" t="s">
        <v>259</v>
      </c>
      <c r="C90" s="15" t="s">
        <v>89</v>
      </c>
      <c r="D90" s="15">
        <v>450</v>
      </c>
      <c r="E90" s="157"/>
      <c r="F90" s="71">
        <f>(D90*E90)</f>
        <v>0</v>
      </c>
    </row>
    <row r="91" spans="1:6">
      <c r="A91" s="238"/>
      <c r="B91" s="73" t="s">
        <v>260</v>
      </c>
      <c r="C91" s="15" t="s">
        <v>89</v>
      </c>
      <c r="D91" s="15">
        <v>30</v>
      </c>
      <c r="E91" s="157"/>
      <c r="F91" s="71">
        <f>(D91*E91)</f>
        <v>0</v>
      </c>
    </row>
    <row r="92" spans="1:6">
      <c r="A92" s="238"/>
      <c r="B92" s="73" t="s">
        <v>261</v>
      </c>
      <c r="C92" s="15" t="s">
        <v>89</v>
      </c>
      <c r="D92" s="15">
        <v>120</v>
      </c>
      <c r="E92" s="157"/>
      <c r="F92" s="71">
        <f>(D92*E92)</f>
        <v>0</v>
      </c>
    </row>
    <row r="93" spans="1:6">
      <c r="A93" s="238"/>
      <c r="B93" s="73" t="s">
        <v>262</v>
      </c>
      <c r="C93" s="15" t="s">
        <v>89</v>
      </c>
      <c r="D93" s="15">
        <v>90</v>
      </c>
      <c r="E93" s="157"/>
      <c r="F93" s="71">
        <f>(D93*E93)</f>
        <v>0</v>
      </c>
    </row>
    <row r="94" spans="1:6" ht="48">
      <c r="A94" s="238"/>
      <c r="B94" s="70" t="s">
        <v>263</v>
      </c>
      <c r="C94" s="15"/>
      <c r="D94" s="15"/>
      <c r="E94" s="71"/>
      <c r="F94" s="71"/>
    </row>
    <row r="95" spans="1:6">
      <c r="A95" s="140"/>
      <c r="B95" s="73"/>
      <c r="C95" s="15"/>
      <c r="D95" s="15"/>
      <c r="E95" s="71"/>
      <c r="F95" s="71"/>
    </row>
    <row r="96" spans="1:6" ht="25.5">
      <c r="A96" s="238">
        <f>COUNT($A$55:A94)+1</f>
        <v>6</v>
      </c>
      <c r="B96" s="73" t="s">
        <v>264</v>
      </c>
      <c r="C96" s="15"/>
      <c r="D96" s="15"/>
      <c r="E96" s="71"/>
      <c r="F96" s="71"/>
    </row>
    <row r="97" spans="1:6">
      <c r="A97" s="238"/>
      <c r="B97" s="73" t="s">
        <v>265</v>
      </c>
      <c r="C97" s="15" t="s">
        <v>89</v>
      </c>
      <c r="D97" s="15">
        <v>72</v>
      </c>
      <c r="E97" s="157"/>
      <c r="F97" s="71">
        <f t="shared" ref="F97:F98" si="5">(D97*E97)</f>
        <v>0</v>
      </c>
    </row>
    <row r="98" spans="1:6">
      <c r="A98" s="238"/>
      <c r="B98" s="73" t="s">
        <v>266</v>
      </c>
      <c r="C98" s="15" t="s">
        <v>89</v>
      </c>
      <c r="D98" s="15">
        <v>30</v>
      </c>
      <c r="E98" s="157"/>
      <c r="F98" s="71">
        <f t="shared" si="5"/>
        <v>0</v>
      </c>
    </row>
    <row r="99" spans="1:6">
      <c r="A99" s="140"/>
      <c r="B99" s="73"/>
      <c r="C99" s="15"/>
      <c r="D99" s="15"/>
      <c r="E99" s="71"/>
      <c r="F99" s="71"/>
    </row>
    <row r="100" spans="1:6" ht="38.25">
      <c r="A100" s="140">
        <f>COUNT($A$55:A99)+1</f>
        <v>7</v>
      </c>
      <c r="B100" s="73" t="s">
        <v>269</v>
      </c>
      <c r="C100" s="15"/>
      <c r="D100" s="15"/>
      <c r="E100" s="71"/>
      <c r="F100" s="71"/>
    </row>
    <row r="101" spans="1:6">
      <c r="A101" s="140"/>
      <c r="B101" s="73" t="s">
        <v>270</v>
      </c>
      <c r="C101" s="15" t="s">
        <v>221</v>
      </c>
      <c r="D101" s="15">
        <v>55</v>
      </c>
      <c r="E101" s="157"/>
      <c r="F101" s="71">
        <f>D101*E101</f>
        <v>0</v>
      </c>
    </row>
    <row r="102" spans="1:6">
      <c r="A102" s="140"/>
      <c r="B102" s="73" t="s">
        <v>271</v>
      </c>
      <c r="C102" s="15" t="s">
        <v>221</v>
      </c>
      <c r="D102" s="15">
        <v>2</v>
      </c>
      <c r="E102" s="157"/>
      <c r="F102" s="71">
        <f>D102*E102</f>
        <v>0</v>
      </c>
    </row>
    <row r="103" spans="1:6">
      <c r="A103" s="142"/>
      <c r="B103" s="3"/>
      <c r="C103" s="76"/>
      <c r="D103" s="76"/>
      <c r="E103" s="83"/>
      <c r="F103" s="83"/>
    </row>
    <row r="104" spans="1:6">
      <c r="A104" s="238">
        <f>COUNT($A$55:A103)+1</f>
        <v>8</v>
      </c>
      <c r="B104" s="73" t="s">
        <v>272</v>
      </c>
      <c r="C104" s="15"/>
      <c r="D104" s="15"/>
      <c r="E104" s="71"/>
      <c r="F104" s="71"/>
    </row>
    <row r="105" spans="1:6">
      <c r="A105" s="238"/>
      <c r="B105" s="67" t="s">
        <v>273</v>
      </c>
      <c r="C105" s="15"/>
      <c r="D105" s="15"/>
      <c r="E105" s="71"/>
      <c r="F105" s="71"/>
    </row>
    <row r="106" spans="1:6">
      <c r="A106" s="238"/>
      <c r="B106" s="73" t="s">
        <v>274</v>
      </c>
      <c r="C106" s="15" t="s">
        <v>221</v>
      </c>
      <c r="D106" s="15">
        <v>1</v>
      </c>
      <c r="E106" s="157"/>
      <c r="F106" s="71">
        <f>D106*E106</f>
        <v>0</v>
      </c>
    </row>
    <row r="107" spans="1:6">
      <c r="A107" s="238"/>
      <c r="B107" s="73" t="s">
        <v>275</v>
      </c>
      <c r="C107" s="15" t="s">
        <v>221</v>
      </c>
      <c r="D107" s="15">
        <v>6</v>
      </c>
      <c r="E107" s="157"/>
      <c r="F107" s="71">
        <f>D107*E107</f>
        <v>0</v>
      </c>
    </row>
    <row r="108" spans="1:6">
      <c r="A108" s="140"/>
      <c r="B108" s="73"/>
      <c r="C108" s="15"/>
      <c r="D108" s="15"/>
      <c r="E108" s="71"/>
      <c r="F108" s="71"/>
    </row>
    <row r="109" spans="1:6">
      <c r="A109" s="238">
        <f>COUNT($A$55:A108)+1</f>
        <v>9</v>
      </c>
      <c r="B109" s="75" t="s">
        <v>276</v>
      </c>
      <c r="C109" s="15"/>
      <c r="D109" s="15"/>
      <c r="E109" s="71"/>
      <c r="F109" s="71"/>
    </row>
    <row r="110" spans="1:6">
      <c r="A110" s="238"/>
      <c r="B110" s="73" t="s">
        <v>277</v>
      </c>
      <c r="C110" s="15" t="s">
        <v>221</v>
      </c>
      <c r="D110" s="15">
        <v>8</v>
      </c>
      <c r="E110" s="157"/>
      <c r="F110" s="71">
        <f>(D110*E110)</f>
        <v>0</v>
      </c>
    </row>
    <row r="111" spans="1:6">
      <c r="A111" s="238"/>
      <c r="B111" s="73" t="s">
        <v>278</v>
      </c>
      <c r="C111" s="15" t="s">
        <v>221</v>
      </c>
      <c r="D111" s="15">
        <v>24</v>
      </c>
      <c r="E111" s="157"/>
      <c r="F111" s="71">
        <f>(D111*E111)</f>
        <v>0</v>
      </c>
    </row>
    <row r="112" spans="1:6">
      <c r="A112" s="238"/>
      <c r="B112" s="72" t="s">
        <v>279</v>
      </c>
      <c r="C112" s="15"/>
      <c r="D112" s="15"/>
      <c r="E112" s="71"/>
      <c r="F112" s="71"/>
    </row>
    <row r="113" spans="1:6">
      <c r="A113" s="140"/>
      <c r="B113" s="73"/>
      <c r="C113" s="15"/>
      <c r="D113" s="15"/>
      <c r="E113" s="71"/>
      <c r="F113" s="71"/>
    </row>
    <row r="114" spans="1:6">
      <c r="A114" s="238">
        <f>COUNT($A$55:A113)+1</f>
        <v>10</v>
      </c>
      <c r="B114" s="73" t="s">
        <v>280</v>
      </c>
      <c r="C114" s="15"/>
      <c r="D114" s="15"/>
      <c r="E114" s="71"/>
      <c r="F114" s="71"/>
    </row>
    <row r="115" spans="1:6">
      <c r="A115" s="238"/>
      <c r="B115" s="73" t="s">
        <v>281</v>
      </c>
      <c r="C115" s="15" t="s">
        <v>221</v>
      </c>
      <c r="D115" s="15">
        <v>2</v>
      </c>
      <c r="E115" s="157"/>
      <c r="F115" s="71">
        <f>(D115*E115)</f>
        <v>0</v>
      </c>
    </row>
    <row r="116" spans="1:6">
      <c r="A116" s="238"/>
      <c r="B116" s="73" t="s">
        <v>282</v>
      </c>
      <c r="C116" s="15" t="s">
        <v>221</v>
      </c>
      <c r="D116" s="15">
        <v>2</v>
      </c>
      <c r="E116" s="157"/>
      <c r="F116" s="71">
        <f>(D116*E116)</f>
        <v>0</v>
      </c>
    </row>
    <row r="117" spans="1:6">
      <c r="A117" s="140"/>
      <c r="B117" s="84"/>
      <c r="C117" s="15"/>
      <c r="D117" s="15"/>
      <c r="E117" s="71"/>
      <c r="F117" s="71"/>
    </row>
    <row r="118" spans="1:6">
      <c r="A118" s="238">
        <f>COUNT($A$55:A117)+1</f>
        <v>11</v>
      </c>
      <c r="B118" s="73" t="s">
        <v>283</v>
      </c>
      <c r="C118" s="15"/>
      <c r="D118" s="15"/>
      <c r="E118" s="71"/>
      <c r="F118" s="71"/>
    </row>
    <row r="119" spans="1:6">
      <c r="A119" s="238"/>
      <c r="B119" s="73" t="s">
        <v>284</v>
      </c>
      <c r="C119" s="15" t="s">
        <v>221</v>
      </c>
      <c r="D119" s="15">
        <v>18</v>
      </c>
      <c r="E119" s="157"/>
      <c r="F119" s="71">
        <f>(D119*E119)</f>
        <v>0</v>
      </c>
    </row>
    <row r="120" spans="1:6">
      <c r="A120" s="143"/>
      <c r="B120" s="73"/>
      <c r="C120" s="15"/>
      <c r="D120" s="15"/>
      <c r="E120" s="71"/>
      <c r="F120" s="71"/>
    </row>
    <row r="121" spans="1:6" ht="38.25">
      <c r="A121" s="238">
        <f>COUNT($A$55:A120)+1</f>
        <v>12</v>
      </c>
      <c r="B121" s="84" t="s">
        <v>285</v>
      </c>
      <c r="C121" s="15"/>
      <c r="D121" s="15"/>
      <c r="E121" s="71"/>
      <c r="F121" s="71"/>
    </row>
    <row r="122" spans="1:6">
      <c r="A122" s="238"/>
      <c r="B122" s="73" t="s">
        <v>286</v>
      </c>
      <c r="C122" s="15" t="s">
        <v>221</v>
      </c>
      <c r="D122" s="15">
        <v>45</v>
      </c>
      <c r="E122" s="157"/>
      <c r="F122" s="71">
        <f>(D122*E122)</f>
        <v>0</v>
      </c>
    </row>
    <row r="123" spans="1:6">
      <c r="A123" s="238"/>
      <c r="B123" s="73" t="s">
        <v>287</v>
      </c>
      <c r="C123" s="15" t="s">
        <v>221</v>
      </c>
      <c r="D123" s="15">
        <v>2</v>
      </c>
      <c r="E123" s="157"/>
      <c r="F123" s="71">
        <f>(D123*E123)</f>
        <v>0</v>
      </c>
    </row>
    <row r="124" spans="1:6">
      <c r="A124" s="238"/>
      <c r="B124" s="73" t="s">
        <v>288</v>
      </c>
      <c r="C124" s="15" t="s">
        <v>221</v>
      </c>
      <c r="D124" s="15">
        <v>3</v>
      </c>
      <c r="E124" s="157"/>
      <c r="F124" s="71">
        <f>(D124*E124)</f>
        <v>0</v>
      </c>
    </row>
    <row r="125" spans="1:6">
      <c r="A125" s="238"/>
      <c r="B125" s="73" t="s">
        <v>289</v>
      </c>
      <c r="C125" s="15" t="s">
        <v>221</v>
      </c>
      <c r="D125" s="15">
        <v>3</v>
      </c>
      <c r="E125" s="157"/>
      <c r="F125" s="71">
        <f>(D125*E125)</f>
        <v>0</v>
      </c>
    </row>
    <row r="126" spans="1:6">
      <c r="A126" s="140"/>
      <c r="B126" s="84"/>
      <c r="C126" s="15"/>
      <c r="D126" s="15"/>
      <c r="E126" s="71"/>
      <c r="F126" s="71"/>
    </row>
    <row r="127" spans="1:6" ht="38.25">
      <c r="A127" s="140">
        <f>COUNT($A$55:A123)+1</f>
        <v>13</v>
      </c>
      <c r="B127" s="73" t="s">
        <v>290</v>
      </c>
      <c r="C127" s="15" t="s">
        <v>89</v>
      </c>
      <c r="D127" s="15">
        <v>30</v>
      </c>
      <c r="E127" s="157"/>
      <c r="F127" s="71">
        <f>(D127*E127)</f>
        <v>0</v>
      </c>
    </row>
    <row r="128" spans="1:6">
      <c r="A128" s="140"/>
      <c r="B128" s="73"/>
      <c r="C128" s="15"/>
      <c r="D128" s="15"/>
      <c r="E128" s="71"/>
      <c r="F128" s="71"/>
    </row>
    <row r="129" spans="1:6">
      <c r="A129" s="238">
        <f>COUNT($A$55:A127)+1</f>
        <v>14</v>
      </c>
      <c r="B129" s="73" t="s">
        <v>291</v>
      </c>
      <c r="C129" s="15"/>
      <c r="D129" s="15"/>
      <c r="E129" s="71"/>
      <c r="F129" s="71"/>
    </row>
    <row r="130" spans="1:6">
      <c r="A130" s="238"/>
      <c r="B130" s="73" t="s">
        <v>292</v>
      </c>
      <c r="C130" s="15" t="s">
        <v>221</v>
      </c>
      <c r="D130" s="15">
        <v>100</v>
      </c>
      <c r="E130" s="157"/>
      <c r="F130" s="71">
        <f>(D130*E130)</f>
        <v>0</v>
      </c>
    </row>
    <row r="131" spans="1:6">
      <c r="A131" s="140"/>
      <c r="B131" s="73"/>
      <c r="C131" s="76"/>
      <c r="D131" s="76"/>
      <c r="E131" s="77"/>
      <c r="F131" s="77"/>
    </row>
    <row r="132" spans="1:6">
      <c r="A132" s="140">
        <f>COUNT($A$55:A130)+1</f>
        <v>15</v>
      </c>
      <c r="B132" s="73" t="s">
        <v>293</v>
      </c>
      <c r="C132" s="15" t="s">
        <v>221</v>
      </c>
      <c r="D132" s="15">
        <v>30</v>
      </c>
      <c r="E132" s="157"/>
      <c r="F132" s="71">
        <f>D132*E132</f>
        <v>0</v>
      </c>
    </row>
    <row r="133" spans="1:6">
      <c r="A133" s="140"/>
      <c r="B133" s="73"/>
      <c r="C133" s="15"/>
      <c r="D133" s="15"/>
      <c r="E133" s="71"/>
      <c r="F133" s="71"/>
    </row>
    <row r="134" spans="1:6" ht="36.75">
      <c r="A134" s="140">
        <f>COUNT($A$55:A133)+1</f>
        <v>16</v>
      </c>
      <c r="B134" s="73" t="s">
        <v>455</v>
      </c>
      <c r="C134" s="15" t="s">
        <v>221</v>
      </c>
      <c r="D134" s="15">
        <v>30</v>
      </c>
      <c r="E134" s="157"/>
      <c r="F134" s="71">
        <f>(D134*E134)</f>
        <v>0</v>
      </c>
    </row>
    <row r="135" spans="1:6">
      <c r="A135" s="140"/>
      <c r="B135" s="73"/>
      <c r="C135" s="15"/>
      <c r="D135" s="15"/>
      <c r="E135" s="71"/>
      <c r="F135" s="71"/>
    </row>
    <row r="136" spans="1:6">
      <c r="A136" s="140">
        <f>COUNT($A$55:A135)+1</f>
        <v>17</v>
      </c>
      <c r="B136" s="73" t="s">
        <v>294</v>
      </c>
      <c r="C136" s="15" t="s">
        <v>221</v>
      </c>
      <c r="D136" s="15">
        <v>10</v>
      </c>
      <c r="E136" s="157"/>
      <c r="F136" s="71">
        <f>(D136*E136)</f>
        <v>0</v>
      </c>
    </row>
    <row r="137" spans="1:6">
      <c r="A137" s="140"/>
      <c r="B137" s="73"/>
      <c r="C137" s="15"/>
      <c r="D137" s="15"/>
      <c r="E137" s="71"/>
      <c r="F137" s="71"/>
    </row>
    <row r="138" spans="1:6">
      <c r="A138" s="140">
        <f>COUNT($A$55:A137)+1</f>
        <v>18</v>
      </c>
      <c r="B138" s="73" t="s">
        <v>295</v>
      </c>
      <c r="C138" s="15" t="s">
        <v>221</v>
      </c>
      <c r="D138" s="15">
        <v>5</v>
      </c>
      <c r="E138" s="157"/>
      <c r="F138" s="71">
        <f>(D138*E138)</f>
        <v>0</v>
      </c>
    </row>
    <row r="139" spans="1:6">
      <c r="A139" s="140"/>
      <c r="B139" s="73"/>
      <c r="C139" s="15"/>
      <c r="D139" s="15"/>
      <c r="E139" s="71"/>
      <c r="F139" s="71"/>
    </row>
    <row r="140" spans="1:6">
      <c r="A140" s="140">
        <f>COUNT($A$55:A139)+1</f>
        <v>19</v>
      </c>
      <c r="B140" s="73" t="s">
        <v>296</v>
      </c>
      <c r="C140" s="15" t="s">
        <v>221</v>
      </c>
      <c r="D140" s="15">
        <v>5</v>
      </c>
      <c r="E140" s="157"/>
      <c r="F140" s="71">
        <f>(D140*E140)</f>
        <v>0</v>
      </c>
    </row>
    <row r="141" spans="1:6">
      <c r="A141" s="140"/>
      <c r="B141" s="73"/>
      <c r="C141" s="15"/>
      <c r="D141" s="15"/>
      <c r="E141" s="71"/>
      <c r="F141" s="71"/>
    </row>
    <row r="142" spans="1:6" ht="25.5">
      <c r="A142" s="140">
        <f>COUNT($A$55:A141)+1</f>
        <v>20</v>
      </c>
      <c r="B142" s="73" t="s">
        <v>297</v>
      </c>
      <c r="C142" s="15" t="s">
        <v>221</v>
      </c>
      <c r="D142" s="15">
        <v>80</v>
      </c>
      <c r="E142" s="157"/>
      <c r="F142" s="71">
        <f>(D142*E142)</f>
        <v>0</v>
      </c>
    </row>
    <row r="143" spans="1:6">
      <c r="A143" s="140"/>
      <c r="B143" s="73"/>
      <c r="C143" s="15"/>
      <c r="D143" s="15"/>
      <c r="E143" s="71"/>
      <c r="F143" s="71"/>
    </row>
    <row r="144" spans="1:6">
      <c r="A144" s="140">
        <f>COUNT($A$55:A143)+1</f>
        <v>21</v>
      </c>
      <c r="B144" s="73" t="s">
        <v>298</v>
      </c>
      <c r="C144" s="15"/>
      <c r="D144" s="15"/>
      <c r="E144" s="71"/>
      <c r="F144" s="71"/>
    </row>
    <row r="145" spans="1:20">
      <c r="A145" s="140"/>
      <c r="B145" s="149" t="s">
        <v>299</v>
      </c>
      <c r="C145" s="15" t="s">
        <v>221</v>
      </c>
      <c r="D145" s="15">
        <v>1</v>
      </c>
      <c r="E145" s="157"/>
      <c r="F145" s="71">
        <f t="shared" ref="F145:F149" si="6">(D145*E145)</f>
        <v>0</v>
      </c>
    </row>
    <row r="146" spans="1:20">
      <c r="A146" s="140"/>
      <c r="B146" s="149" t="s">
        <v>300</v>
      </c>
      <c r="C146" s="15" t="s">
        <v>221</v>
      </c>
      <c r="D146" s="15">
        <v>2</v>
      </c>
      <c r="E146" s="157"/>
      <c r="F146" s="71">
        <f t="shared" si="6"/>
        <v>0</v>
      </c>
    </row>
    <row r="147" spans="1:20">
      <c r="A147" s="140"/>
      <c r="B147" s="149" t="s">
        <v>301</v>
      </c>
      <c r="C147" s="15" t="s">
        <v>221</v>
      </c>
      <c r="D147" s="15">
        <v>2</v>
      </c>
      <c r="E147" s="157"/>
      <c r="F147" s="71">
        <f t="shared" si="6"/>
        <v>0</v>
      </c>
    </row>
    <row r="148" spans="1:20">
      <c r="A148" s="140"/>
      <c r="B148" s="149" t="s">
        <v>302</v>
      </c>
      <c r="C148" s="15" t="s">
        <v>221</v>
      </c>
      <c r="D148" s="15">
        <v>3</v>
      </c>
      <c r="E148" s="157"/>
      <c r="F148" s="71">
        <f t="shared" si="6"/>
        <v>0</v>
      </c>
    </row>
    <row r="149" spans="1:20">
      <c r="A149" s="140"/>
      <c r="B149" s="149" t="s">
        <v>303</v>
      </c>
      <c r="C149" s="15" t="s">
        <v>221</v>
      </c>
      <c r="D149" s="15">
        <v>3</v>
      </c>
      <c r="E149" s="157"/>
      <c r="F149" s="71">
        <f t="shared" si="6"/>
        <v>0</v>
      </c>
    </row>
    <row r="150" spans="1:20">
      <c r="A150" s="140"/>
      <c r="B150" s="86"/>
      <c r="C150" s="87"/>
      <c r="D150" s="88"/>
      <c r="E150" s="207"/>
      <c r="F150" s="29"/>
    </row>
    <row r="151" spans="1:20" ht="50.25">
      <c r="A151" s="140">
        <f>COUNT($A$55:A149)+1</f>
        <v>22</v>
      </c>
      <c r="B151" s="73" t="s">
        <v>470</v>
      </c>
      <c r="C151" s="15" t="s">
        <v>221</v>
      </c>
      <c r="D151" s="15">
        <v>6</v>
      </c>
      <c r="E151" s="157"/>
      <c r="F151" s="71">
        <f>(D151*E151)</f>
        <v>0</v>
      </c>
    </row>
    <row r="152" spans="1:20">
      <c r="A152" s="140"/>
      <c r="B152" s="73"/>
      <c r="C152" s="15"/>
      <c r="D152" s="15"/>
      <c r="E152" s="71"/>
      <c r="F152" s="71"/>
    </row>
    <row r="153" spans="1:20">
      <c r="A153" s="140">
        <f>COUNT($A$55:A152)+1</f>
        <v>23</v>
      </c>
      <c r="B153" s="73" t="s">
        <v>304</v>
      </c>
      <c r="C153" s="15" t="s">
        <v>229</v>
      </c>
      <c r="D153" s="15">
        <v>1</v>
      </c>
      <c r="E153" s="157"/>
      <c r="F153" s="71">
        <f>(D153*E153)</f>
        <v>0</v>
      </c>
    </row>
    <row r="154" spans="1:20">
      <c r="A154" s="140"/>
      <c r="B154" s="73"/>
      <c r="C154" s="15"/>
      <c r="D154" s="15"/>
      <c r="E154" s="71"/>
      <c r="F154" s="71"/>
    </row>
    <row r="155" spans="1:20">
      <c r="A155" s="140">
        <f>COUNT($A$55:A154)+1</f>
        <v>24</v>
      </c>
      <c r="B155" s="73" t="s">
        <v>305</v>
      </c>
      <c r="C155" s="15" t="s">
        <v>306</v>
      </c>
      <c r="D155" s="15">
        <v>8</v>
      </c>
      <c r="E155" s="157"/>
      <c r="F155" s="71">
        <f>(D155*E155)</f>
        <v>0</v>
      </c>
    </row>
    <row r="156" spans="1:20">
      <c r="A156" s="140"/>
      <c r="B156" s="73"/>
      <c r="C156" s="15"/>
      <c r="D156" s="15"/>
      <c r="E156" s="71"/>
      <c r="F156" s="71"/>
    </row>
    <row r="157" spans="1:20" s="46" customFormat="1">
      <c r="A157" s="124"/>
      <c r="B157" s="224" t="str">
        <f>B54 &amp;" - SKUPAJ:"</f>
        <v>INŠTALACIJSKI MATERIAL - SKUPAJ:</v>
      </c>
      <c r="C157" s="239"/>
      <c r="D157" s="239"/>
      <c r="E157" s="240"/>
      <c r="F157" s="45">
        <f>SUM(F55:F156)</f>
        <v>0</v>
      </c>
      <c r="G157" s="40"/>
      <c r="H157" s="45"/>
      <c r="I157" s="40"/>
      <c r="J157" s="40"/>
      <c r="K157" s="40"/>
      <c r="L157" s="40"/>
      <c r="M157" s="40"/>
      <c r="N157" s="40"/>
      <c r="O157" s="40"/>
      <c r="P157" s="40"/>
      <c r="Q157" s="40"/>
      <c r="R157" s="40"/>
      <c r="S157" s="40"/>
      <c r="T157" s="40"/>
    </row>
    <row r="158" spans="1:20">
      <c r="A158" s="143"/>
      <c r="B158" s="79"/>
      <c r="C158" s="15"/>
      <c r="D158" s="15"/>
      <c r="E158" s="71"/>
      <c r="F158" s="80"/>
    </row>
    <row r="159" spans="1:20">
      <c r="A159" s="143"/>
      <c r="B159" s="79"/>
      <c r="C159" s="15"/>
      <c r="D159" s="15"/>
      <c r="E159" s="71"/>
      <c r="F159" s="80"/>
    </row>
    <row r="160" spans="1:20" s="40" customFormat="1">
      <c r="A160" s="122" t="s">
        <v>423</v>
      </c>
      <c r="B160" s="223" t="s">
        <v>307</v>
      </c>
      <c r="C160" s="223"/>
      <c r="D160" s="223"/>
      <c r="E160" s="223"/>
      <c r="F160" s="223"/>
      <c r="H160" s="1"/>
    </row>
    <row r="161" spans="1:6">
      <c r="A161" s="139"/>
      <c r="C161" s="15"/>
      <c r="D161" s="15"/>
      <c r="E161" s="89"/>
      <c r="F161" s="89"/>
    </row>
    <row r="162" spans="1:6" ht="38.25">
      <c r="A162" s="241" t="s">
        <v>424</v>
      </c>
      <c r="B162" s="73" t="s">
        <v>308</v>
      </c>
      <c r="C162" s="15"/>
      <c r="D162" s="15"/>
      <c r="E162" s="71"/>
      <c r="F162" s="71"/>
    </row>
    <row r="163" spans="1:6">
      <c r="A163" s="241"/>
      <c r="B163" s="93" t="s">
        <v>309</v>
      </c>
      <c r="C163" s="15"/>
      <c r="D163" s="15"/>
      <c r="E163" s="71"/>
      <c r="F163" s="71"/>
    </row>
    <row r="164" spans="1:6" ht="25.5">
      <c r="A164" s="241"/>
      <c r="B164" s="93" t="s">
        <v>310</v>
      </c>
      <c r="C164" s="15"/>
      <c r="D164" s="15"/>
      <c r="E164" s="71"/>
      <c r="F164" s="71"/>
    </row>
    <row r="165" spans="1:6" ht="51">
      <c r="A165" s="241"/>
      <c r="B165" s="93" t="s">
        <v>311</v>
      </c>
      <c r="C165" s="15"/>
      <c r="D165" s="15"/>
      <c r="E165" s="71"/>
      <c r="F165" s="71"/>
    </row>
    <row r="166" spans="1:6" ht="51">
      <c r="A166" s="241"/>
      <c r="B166" s="93" t="s">
        <v>439</v>
      </c>
      <c r="C166" s="15"/>
      <c r="D166" s="15"/>
      <c r="E166" s="71"/>
      <c r="F166" s="71"/>
    </row>
    <row r="167" spans="1:6">
      <c r="A167" s="241"/>
      <c r="B167" s="150" t="s">
        <v>312</v>
      </c>
      <c r="C167" s="15"/>
      <c r="D167" s="15"/>
      <c r="E167" s="71"/>
      <c r="F167" s="71"/>
    </row>
    <row r="168" spans="1:6">
      <c r="A168" s="241"/>
      <c r="B168" s="150" t="s">
        <v>313</v>
      </c>
      <c r="C168" s="15"/>
      <c r="D168" s="15"/>
      <c r="E168" s="71"/>
      <c r="F168" s="71"/>
    </row>
    <row r="169" spans="1:6">
      <c r="A169" s="241"/>
      <c r="B169" s="150" t="s">
        <v>314</v>
      </c>
      <c r="C169" s="15"/>
      <c r="D169" s="15"/>
      <c r="E169" s="71"/>
      <c r="F169" s="71"/>
    </row>
    <row r="170" spans="1:6">
      <c r="A170" s="241"/>
      <c r="B170" s="150" t="s">
        <v>315</v>
      </c>
      <c r="C170" s="15"/>
      <c r="D170" s="15"/>
      <c r="E170" s="71"/>
      <c r="F170" s="71"/>
    </row>
    <row r="171" spans="1:6" ht="38.25">
      <c r="A171" s="241"/>
      <c r="B171" s="93" t="s">
        <v>316</v>
      </c>
      <c r="C171" s="15"/>
      <c r="D171" s="15"/>
      <c r="E171" s="71"/>
      <c r="F171" s="71"/>
    </row>
    <row r="172" spans="1:6" ht="51">
      <c r="A172" s="241"/>
      <c r="B172" s="93" t="s">
        <v>317</v>
      </c>
      <c r="C172" s="15"/>
      <c r="D172" s="15"/>
      <c r="E172" s="71"/>
      <c r="F172" s="71"/>
    </row>
    <row r="173" spans="1:6" ht="38.25">
      <c r="A173" s="241"/>
      <c r="B173" s="93" t="s">
        <v>440</v>
      </c>
      <c r="C173" s="15"/>
      <c r="D173" s="15"/>
      <c r="E173" s="71"/>
      <c r="F173" s="71"/>
    </row>
    <row r="174" spans="1:6">
      <c r="A174" s="241"/>
      <c r="B174" s="93" t="s">
        <v>318</v>
      </c>
      <c r="C174" s="15"/>
      <c r="D174" s="15"/>
      <c r="E174" s="71"/>
      <c r="F174" s="71"/>
    </row>
    <row r="175" spans="1:6">
      <c r="A175" s="241"/>
      <c r="B175" s="93" t="s">
        <v>319</v>
      </c>
      <c r="C175" s="15"/>
      <c r="D175" s="15"/>
      <c r="E175" s="71"/>
      <c r="F175" s="71"/>
    </row>
    <row r="176" spans="1:6">
      <c r="A176" s="241"/>
      <c r="B176" s="93" t="s">
        <v>320</v>
      </c>
      <c r="C176" s="15"/>
      <c r="D176" s="15"/>
      <c r="E176" s="71"/>
      <c r="F176" s="71"/>
    </row>
    <row r="177" spans="1:6">
      <c r="A177" s="241"/>
      <c r="B177" s="93" t="s">
        <v>321</v>
      </c>
      <c r="C177" s="15"/>
      <c r="D177" s="15"/>
      <c r="E177" s="71"/>
      <c r="F177" s="71"/>
    </row>
    <row r="178" spans="1:6">
      <c r="A178" s="241"/>
      <c r="B178" s="93" t="s">
        <v>322</v>
      </c>
      <c r="C178" s="15"/>
      <c r="D178" s="15"/>
      <c r="E178" s="71"/>
      <c r="F178" s="71"/>
    </row>
    <row r="179" spans="1:6">
      <c r="A179" s="241"/>
      <c r="B179" s="93" t="s">
        <v>323</v>
      </c>
      <c r="C179" s="15"/>
      <c r="D179" s="15"/>
      <c r="E179" s="71"/>
      <c r="F179" s="71"/>
    </row>
    <row r="180" spans="1:6">
      <c r="A180" s="241"/>
      <c r="B180" s="93" t="s">
        <v>324</v>
      </c>
      <c r="C180" s="15"/>
      <c r="D180" s="15"/>
      <c r="E180" s="71"/>
      <c r="F180" s="71"/>
    </row>
    <row r="181" spans="1:6">
      <c r="A181" s="241"/>
      <c r="B181" s="93" t="s">
        <v>325</v>
      </c>
      <c r="C181" s="15"/>
      <c r="D181" s="15"/>
      <c r="E181" s="71"/>
      <c r="F181" s="71"/>
    </row>
    <row r="182" spans="1:6">
      <c r="A182" s="241"/>
      <c r="B182" s="93" t="s">
        <v>326</v>
      </c>
      <c r="C182" s="15"/>
      <c r="D182" s="15"/>
      <c r="E182" s="71"/>
      <c r="F182" s="71"/>
    </row>
    <row r="183" spans="1:6">
      <c r="A183" s="241"/>
      <c r="B183" s="93" t="s">
        <v>327</v>
      </c>
      <c r="C183" s="15"/>
      <c r="D183" s="15"/>
      <c r="E183" s="71"/>
      <c r="F183" s="71"/>
    </row>
    <row r="184" spans="1:6">
      <c r="A184" s="241"/>
      <c r="B184" s="93" t="s">
        <v>328</v>
      </c>
      <c r="C184" s="15"/>
      <c r="D184" s="15"/>
      <c r="E184" s="71"/>
      <c r="F184" s="71"/>
    </row>
    <row r="185" spans="1:6">
      <c r="A185" s="241"/>
      <c r="B185" s="93" t="s">
        <v>329</v>
      </c>
      <c r="C185" s="15"/>
      <c r="D185" s="15"/>
      <c r="E185" s="71"/>
      <c r="F185" s="71"/>
    </row>
    <row r="186" spans="1:6">
      <c r="A186" s="241"/>
      <c r="B186" s="73" t="s">
        <v>474</v>
      </c>
      <c r="C186" s="15" t="s">
        <v>229</v>
      </c>
      <c r="D186" s="15">
        <v>1</v>
      </c>
      <c r="E186" s="157"/>
      <c r="F186" s="71">
        <f>(D186*E186)</f>
        <v>0</v>
      </c>
    </row>
    <row r="187" spans="1:6">
      <c r="A187" s="139"/>
      <c r="B187" s="90"/>
      <c r="C187" s="15"/>
      <c r="D187" s="15"/>
      <c r="E187" s="71"/>
      <c r="F187" s="71"/>
    </row>
    <row r="188" spans="1:6">
      <c r="A188" s="144" t="s">
        <v>425</v>
      </c>
      <c r="B188" s="90" t="s">
        <v>330</v>
      </c>
      <c r="C188" s="87" t="s">
        <v>221</v>
      </c>
      <c r="D188" s="91">
        <v>2</v>
      </c>
      <c r="E188" s="158"/>
      <c r="F188" s="29">
        <f>E188*D188</f>
        <v>0</v>
      </c>
    </row>
    <row r="189" spans="1:6" ht="25.5">
      <c r="A189" s="144" t="s">
        <v>426</v>
      </c>
      <c r="B189" s="90" t="s">
        <v>331</v>
      </c>
      <c r="C189" s="87" t="s">
        <v>221</v>
      </c>
      <c r="D189" s="91">
        <v>1</v>
      </c>
      <c r="E189" s="158"/>
      <c r="F189" s="29">
        <f>E189*D189</f>
        <v>0</v>
      </c>
    </row>
    <row r="190" spans="1:6">
      <c r="A190" s="144" t="s">
        <v>420</v>
      </c>
      <c r="B190" s="90" t="s">
        <v>332</v>
      </c>
      <c r="C190" s="87" t="s">
        <v>221</v>
      </c>
      <c r="D190" s="91">
        <v>1</v>
      </c>
      <c r="E190" s="158"/>
      <c r="F190" s="29">
        <f>E190*D190</f>
        <v>0</v>
      </c>
    </row>
    <row r="191" spans="1:6">
      <c r="A191" s="144" t="s">
        <v>427</v>
      </c>
      <c r="B191" s="90" t="s">
        <v>333</v>
      </c>
      <c r="C191" s="87" t="s">
        <v>221</v>
      </c>
      <c r="D191" s="91">
        <v>1</v>
      </c>
      <c r="E191" s="158"/>
      <c r="F191" s="29">
        <f>E191*D191</f>
        <v>0</v>
      </c>
    </row>
    <row r="192" spans="1:6">
      <c r="A192" s="123" t="s">
        <v>428</v>
      </c>
      <c r="B192" s="49" t="s">
        <v>334</v>
      </c>
      <c r="C192" s="60" t="s">
        <v>57</v>
      </c>
      <c r="D192" s="92">
        <v>1</v>
      </c>
      <c r="E192" s="159"/>
      <c r="F192" s="29">
        <f>E192*D192</f>
        <v>0</v>
      </c>
    </row>
    <row r="193" spans="1:20">
      <c r="A193" s="139"/>
      <c r="C193" s="15"/>
      <c r="D193" s="15"/>
      <c r="E193" s="71"/>
      <c r="F193" s="71"/>
    </row>
    <row r="194" spans="1:20" s="46" customFormat="1">
      <c r="A194" s="124"/>
      <c r="B194" s="224" t="str">
        <f>B160 &amp;" - SKUPAJ:"</f>
        <v>INŠTALACIJSKI MATERIAL ZA KRMILNO CENTRALO ZA ODVOD DIMA IN TOPLOTE - SKUPAJ:</v>
      </c>
      <c r="C194" s="239"/>
      <c r="D194" s="239"/>
      <c r="E194" s="240"/>
      <c r="F194" s="45">
        <f>SUM(F186:F193)</f>
        <v>0</v>
      </c>
      <c r="G194" s="40"/>
      <c r="H194" s="45"/>
      <c r="I194" s="40"/>
      <c r="J194" s="40"/>
      <c r="K194" s="40"/>
      <c r="L194" s="40"/>
      <c r="M194" s="40"/>
      <c r="N194" s="40"/>
      <c r="O194" s="40"/>
      <c r="P194" s="40"/>
      <c r="Q194" s="40"/>
      <c r="R194" s="40"/>
      <c r="S194" s="40"/>
      <c r="T194" s="40"/>
    </row>
    <row r="195" spans="1:20">
      <c r="A195" s="143"/>
      <c r="B195" s="79"/>
      <c r="C195" s="15"/>
      <c r="D195" s="15"/>
      <c r="E195" s="71"/>
      <c r="F195" s="80"/>
    </row>
    <row r="196" spans="1:20">
      <c r="A196" s="143"/>
      <c r="B196" s="79"/>
      <c r="C196" s="15"/>
      <c r="D196" s="15"/>
      <c r="E196" s="71"/>
      <c r="F196" s="80"/>
    </row>
    <row r="197" spans="1:20" s="40" customFormat="1">
      <c r="A197" s="122" t="s">
        <v>429</v>
      </c>
      <c r="B197" s="223" t="s">
        <v>196</v>
      </c>
      <c r="C197" s="223"/>
      <c r="D197" s="223"/>
      <c r="E197" s="223"/>
      <c r="F197" s="223"/>
      <c r="H197" s="1"/>
    </row>
    <row r="198" spans="1:20">
      <c r="A198" s="143"/>
      <c r="B198" s="84"/>
      <c r="C198" s="15"/>
      <c r="D198" s="15"/>
      <c r="E198" s="71"/>
      <c r="F198" s="71"/>
    </row>
    <row r="199" spans="1:20">
      <c r="A199" s="140"/>
      <c r="B199" s="67" t="s">
        <v>335</v>
      </c>
      <c r="C199" s="15"/>
      <c r="D199" s="15"/>
      <c r="E199" s="71"/>
      <c r="F199" s="71"/>
    </row>
    <row r="200" spans="1:20">
      <c r="A200" s="140"/>
      <c r="B200" s="67" t="s">
        <v>336</v>
      </c>
      <c r="C200" s="15"/>
      <c r="D200" s="15"/>
      <c r="E200" s="71"/>
      <c r="F200" s="71"/>
    </row>
    <row r="201" spans="1:20">
      <c r="A201" s="140"/>
      <c r="B201" s="67" t="s">
        <v>337</v>
      </c>
      <c r="C201" s="15"/>
      <c r="D201" s="15"/>
      <c r="E201" s="71"/>
      <c r="F201" s="71"/>
    </row>
    <row r="202" spans="1:20">
      <c r="A202" s="140"/>
      <c r="B202" s="67" t="s">
        <v>338</v>
      </c>
      <c r="C202" s="15"/>
      <c r="D202" s="15"/>
      <c r="E202" s="71"/>
      <c r="F202" s="71"/>
    </row>
    <row r="203" spans="1:20">
      <c r="A203" s="140"/>
      <c r="B203" s="67" t="s">
        <v>339</v>
      </c>
      <c r="C203" s="15"/>
      <c r="D203" s="15"/>
      <c r="E203" s="71"/>
      <c r="F203" s="71"/>
    </row>
    <row r="204" spans="1:20">
      <c r="A204" s="140"/>
      <c r="B204" s="67" t="s">
        <v>340</v>
      </c>
      <c r="C204" s="15"/>
      <c r="D204" s="15"/>
      <c r="E204" s="71"/>
      <c r="F204" s="71"/>
    </row>
    <row r="205" spans="1:20">
      <c r="A205" s="140"/>
      <c r="B205" s="67" t="s">
        <v>341</v>
      </c>
      <c r="C205" s="15"/>
      <c r="D205" s="15"/>
      <c r="E205" s="71"/>
      <c r="F205" s="71"/>
    </row>
    <row r="206" spans="1:20">
      <c r="A206" s="140"/>
      <c r="B206" s="67" t="s">
        <v>342</v>
      </c>
      <c r="C206" s="15"/>
      <c r="D206" s="15"/>
      <c r="E206" s="71"/>
      <c r="F206" s="71"/>
    </row>
    <row r="207" spans="1:20" ht="24">
      <c r="A207" s="140"/>
      <c r="B207" s="67" t="s">
        <v>343</v>
      </c>
      <c r="C207" s="15"/>
      <c r="D207" s="15"/>
      <c r="E207" s="71"/>
      <c r="F207" s="71"/>
    </row>
    <row r="208" spans="1:20">
      <c r="A208" s="140"/>
      <c r="B208" s="67" t="s">
        <v>344</v>
      </c>
      <c r="C208" s="15"/>
      <c r="D208" s="15"/>
      <c r="E208" s="71"/>
      <c r="F208" s="71"/>
    </row>
    <row r="209" spans="1:8">
      <c r="A209" s="140"/>
      <c r="B209" s="67"/>
      <c r="C209" s="15"/>
      <c r="D209" s="15"/>
      <c r="E209" s="71"/>
      <c r="F209" s="71"/>
    </row>
    <row r="210" spans="1:8" ht="25.5">
      <c r="A210" s="140"/>
      <c r="B210" s="73" t="s">
        <v>345</v>
      </c>
      <c r="C210" s="15"/>
      <c r="D210" s="15"/>
      <c r="E210" s="71"/>
      <c r="F210" s="71"/>
    </row>
    <row r="211" spans="1:8">
      <c r="A211" s="140"/>
      <c r="B211" s="73"/>
      <c r="C211" s="15"/>
      <c r="D211" s="15"/>
      <c r="E211" s="71"/>
      <c r="F211" s="71"/>
    </row>
    <row r="212" spans="1:8">
      <c r="A212" s="238">
        <f>COUNT($A211:A$211)+1</f>
        <v>1</v>
      </c>
      <c r="B212" s="73" t="s">
        <v>346</v>
      </c>
      <c r="C212" s="15"/>
      <c r="D212" s="15"/>
      <c r="E212" s="71"/>
      <c r="F212" s="71"/>
    </row>
    <row r="213" spans="1:8">
      <c r="A213" s="238"/>
      <c r="B213" s="93" t="s">
        <v>347</v>
      </c>
      <c r="C213" s="15" t="s">
        <v>448</v>
      </c>
      <c r="D213" s="15"/>
      <c r="E213" s="71"/>
      <c r="F213" s="71"/>
    </row>
    <row r="214" spans="1:8">
      <c r="A214" s="238"/>
      <c r="B214" s="93" t="s">
        <v>348</v>
      </c>
      <c r="C214" s="15" t="s">
        <v>448</v>
      </c>
      <c r="D214" s="15"/>
      <c r="E214" s="71"/>
      <c r="F214" s="71"/>
    </row>
    <row r="215" spans="1:8">
      <c r="A215" s="238"/>
      <c r="B215" s="93" t="s">
        <v>349</v>
      </c>
      <c r="C215" s="15" t="s">
        <v>448</v>
      </c>
      <c r="D215" s="15"/>
      <c r="E215" s="71"/>
      <c r="F215" s="71"/>
    </row>
    <row r="216" spans="1:8">
      <c r="A216" s="238"/>
      <c r="B216" s="93" t="s">
        <v>350</v>
      </c>
      <c r="C216" s="15" t="s">
        <v>448</v>
      </c>
      <c r="D216" s="15"/>
      <c r="E216" s="71"/>
      <c r="F216" s="71"/>
    </row>
    <row r="217" spans="1:8">
      <c r="A217" s="238"/>
      <c r="B217" s="93" t="s">
        <v>351</v>
      </c>
      <c r="C217" s="15" t="s">
        <v>449</v>
      </c>
      <c r="D217" s="15"/>
      <c r="E217" s="208"/>
      <c r="F217" s="71"/>
    </row>
    <row r="218" spans="1:8">
      <c r="A218" s="238"/>
      <c r="B218" s="93" t="s">
        <v>352</v>
      </c>
      <c r="C218" s="15" t="s">
        <v>449</v>
      </c>
      <c r="D218" s="15"/>
      <c r="E218" s="71"/>
      <c r="F218" s="71"/>
    </row>
    <row r="219" spans="1:8">
      <c r="A219" s="238"/>
      <c r="B219" s="94" t="s">
        <v>353</v>
      </c>
      <c r="C219" s="65" t="s">
        <v>449</v>
      </c>
      <c r="D219" s="65"/>
      <c r="E219" s="71"/>
      <c r="F219" s="71"/>
    </row>
    <row r="220" spans="1:8">
      <c r="A220" s="238"/>
      <c r="B220" s="73" t="s">
        <v>354</v>
      </c>
      <c r="C220" s="15" t="s">
        <v>355</v>
      </c>
      <c r="D220" s="15">
        <v>1</v>
      </c>
      <c r="E220" s="157"/>
      <c r="F220" s="71">
        <f>(D220*E220)</f>
        <v>0</v>
      </c>
    </row>
    <row r="221" spans="1:8">
      <c r="A221" s="140"/>
      <c r="B221" s="73"/>
      <c r="C221" s="15"/>
      <c r="D221" s="15"/>
      <c r="E221" s="71"/>
      <c r="F221" s="71"/>
    </row>
    <row r="222" spans="1:8" s="81" customFormat="1" ht="51">
      <c r="A222" s="238">
        <f>COUNT($A$211:A221)+1</f>
        <v>2</v>
      </c>
      <c r="B222" s="73" t="s">
        <v>494</v>
      </c>
      <c r="C222" s="52"/>
      <c r="D222" s="52"/>
      <c r="E222" s="80"/>
      <c r="F222" s="80"/>
      <c r="H222" s="1"/>
    </row>
    <row r="223" spans="1:8" ht="25.5">
      <c r="A223" s="238"/>
      <c r="B223" s="93" t="s">
        <v>356</v>
      </c>
      <c r="C223" s="15" t="s">
        <v>449</v>
      </c>
      <c r="D223" s="15"/>
      <c r="E223" s="71"/>
      <c r="F223" s="71"/>
    </row>
    <row r="224" spans="1:8">
      <c r="A224" s="238"/>
      <c r="B224" s="93" t="s">
        <v>357</v>
      </c>
      <c r="C224" s="76" t="s">
        <v>85</v>
      </c>
      <c r="D224" s="15"/>
      <c r="E224" s="209"/>
      <c r="F224" s="77"/>
    </row>
    <row r="225" spans="1:6">
      <c r="A225" s="238"/>
      <c r="B225" s="150" t="s">
        <v>358</v>
      </c>
      <c r="C225" s="76" t="s">
        <v>450</v>
      </c>
      <c r="D225" s="15"/>
      <c r="E225" s="209"/>
      <c r="F225" s="77"/>
    </row>
    <row r="226" spans="1:6">
      <c r="A226" s="238"/>
      <c r="B226" s="150" t="s">
        <v>359</v>
      </c>
      <c r="C226" s="76" t="s">
        <v>451</v>
      </c>
      <c r="D226" s="15"/>
      <c r="E226" s="209"/>
      <c r="F226" s="77"/>
    </row>
    <row r="227" spans="1:6">
      <c r="A227" s="238"/>
      <c r="B227" s="150" t="s">
        <v>360</v>
      </c>
      <c r="C227" s="76" t="s">
        <v>451</v>
      </c>
      <c r="D227" s="15"/>
      <c r="E227" s="209"/>
      <c r="F227" s="77"/>
    </row>
    <row r="228" spans="1:6">
      <c r="A228" s="238"/>
      <c r="B228" s="150" t="s">
        <v>347</v>
      </c>
      <c r="C228" s="15" t="s">
        <v>448</v>
      </c>
      <c r="D228" s="15"/>
      <c r="E228" s="71"/>
      <c r="F228" s="71"/>
    </row>
    <row r="229" spans="1:6">
      <c r="A229" s="238"/>
      <c r="B229" s="150" t="s">
        <v>361</v>
      </c>
      <c r="C229" s="15" t="s">
        <v>452</v>
      </c>
      <c r="D229" s="15"/>
      <c r="E229" s="71"/>
      <c r="F229" s="71"/>
    </row>
    <row r="230" spans="1:6">
      <c r="A230" s="238"/>
      <c r="B230" s="150" t="s">
        <v>362</v>
      </c>
      <c r="C230" s="15" t="s">
        <v>448</v>
      </c>
      <c r="D230" s="15"/>
      <c r="E230" s="71"/>
      <c r="F230" s="71"/>
    </row>
    <row r="231" spans="1:6">
      <c r="A231" s="238"/>
      <c r="B231" s="150" t="s">
        <v>363</v>
      </c>
      <c r="C231" s="15" t="s">
        <v>451</v>
      </c>
      <c r="D231" s="15"/>
      <c r="E231" s="208"/>
      <c r="F231" s="71"/>
    </row>
    <row r="232" spans="1:6">
      <c r="A232" s="238"/>
      <c r="B232" s="93" t="s">
        <v>364</v>
      </c>
      <c r="C232" s="15" t="s">
        <v>85</v>
      </c>
      <c r="D232" s="15"/>
      <c r="E232" s="95"/>
      <c r="F232" s="74"/>
    </row>
    <row r="233" spans="1:6">
      <c r="A233" s="238"/>
      <c r="B233" s="150" t="s">
        <v>365</v>
      </c>
      <c r="C233" s="15" t="s">
        <v>451</v>
      </c>
      <c r="D233" s="15"/>
      <c r="E233" s="95"/>
      <c r="F233" s="74"/>
    </row>
    <row r="234" spans="1:6">
      <c r="A234" s="238"/>
      <c r="B234" s="150" t="s">
        <v>366</v>
      </c>
      <c r="C234" s="15" t="s">
        <v>451</v>
      </c>
      <c r="D234" s="15"/>
      <c r="E234" s="95"/>
      <c r="F234" s="74"/>
    </row>
    <row r="235" spans="1:6">
      <c r="A235" s="238"/>
      <c r="B235" s="93" t="s">
        <v>367</v>
      </c>
      <c r="C235" s="76" t="s">
        <v>85</v>
      </c>
      <c r="D235" s="15"/>
      <c r="E235" s="77"/>
      <c r="F235" s="77"/>
    </row>
    <row r="236" spans="1:6">
      <c r="A236" s="238"/>
      <c r="B236" s="150" t="s">
        <v>368</v>
      </c>
      <c r="C236" s="76" t="s">
        <v>492</v>
      </c>
      <c r="D236" s="15"/>
      <c r="E236" s="77"/>
      <c r="F236" s="77"/>
    </row>
    <row r="237" spans="1:6">
      <c r="A237" s="238"/>
      <c r="B237" s="150" t="s">
        <v>369</v>
      </c>
      <c r="C237" s="76" t="s">
        <v>451</v>
      </c>
      <c r="D237" s="15"/>
      <c r="E237" s="77"/>
      <c r="F237" s="77"/>
    </row>
    <row r="238" spans="1:6">
      <c r="A238" s="238"/>
      <c r="B238" s="93" t="s">
        <v>371</v>
      </c>
      <c r="C238" s="15" t="s">
        <v>453</v>
      </c>
      <c r="D238" s="15"/>
      <c r="E238" s="208"/>
      <c r="F238" s="71"/>
    </row>
    <row r="239" spans="1:6">
      <c r="A239" s="238"/>
      <c r="B239" s="93" t="s">
        <v>372</v>
      </c>
      <c r="C239" s="15" t="s">
        <v>449</v>
      </c>
      <c r="D239" s="15"/>
      <c r="E239" s="208"/>
      <c r="F239" s="71"/>
    </row>
    <row r="240" spans="1:6">
      <c r="A240" s="238"/>
      <c r="B240" s="93" t="s">
        <v>352</v>
      </c>
      <c r="C240" s="15" t="s">
        <v>449</v>
      </c>
      <c r="D240" s="15"/>
      <c r="E240" s="71"/>
      <c r="F240" s="71"/>
    </row>
    <row r="241" spans="1:6">
      <c r="A241" s="238"/>
      <c r="B241" s="94" t="s">
        <v>353</v>
      </c>
      <c r="C241" s="65" t="s">
        <v>449</v>
      </c>
      <c r="D241" s="65"/>
      <c r="E241" s="71"/>
      <c r="F241" s="71"/>
    </row>
    <row r="242" spans="1:6">
      <c r="A242" s="238"/>
      <c r="B242" s="73" t="s">
        <v>354</v>
      </c>
      <c r="C242" s="15" t="s">
        <v>355</v>
      </c>
      <c r="D242" s="15">
        <v>1</v>
      </c>
      <c r="E242" s="157"/>
      <c r="F242" s="71">
        <f>(D242*E242)</f>
        <v>0</v>
      </c>
    </row>
    <row r="243" spans="1:6">
      <c r="A243" s="140"/>
      <c r="B243" s="73"/>
      <c r="C243" s="15"/>
      <c r="D243" s="15"/>
      <c r="E243" s="71"/>
      <c r="F243" s="71"/>
    </row>
    <row r="244" spans="1:6" ht="51">
      <c r="A244" s="238">
        <f>COUNT($A$211:A243)+1</f>
        <v>3</v>
      </c>
      <c r="B244" s="73" t="s">
        <v>493</v>
      </c>
      <c r="C244" s="15"/>
      <c r="D244" s="15"/>
      <c r="E244" s="71"/>
      <c r="F244" s="71"/>
    </row>
    <row r="245" spans="1:6" ht="25.5">
      <c r="A245" s="238"/>
      <c r="B245" s="93" t="s">
        <v>356</v>
      </c>
      <c r="C245" s="15" t="s">
        <v>449</v>
      </c>
      <c r="D245" s="15"/>
      <c r="E245" s="71"/>
      <c r="F245" s="71"/>
    </row>
    <row r="246" spans="1:6">
      <c r="A246" s="238"/>
      <c r="B246" s="93" t="s">
        <v>357</v>
      </c>
      <c r="C246" s="76" t="s">
        <v>85</v>
      </c>
      <c r="D246" s="15"/>
      <c r="E246" s="209"/>
      <c r="F246" s="77"/>
    </row>
    <row r="247" spans="1:6">
      <c r="A247" s="238"/>
      <c r="B247" s="150" t="s">
        <v>358</v>
      </c>
      <c r="C247" s="76" t="s">
        <v>450</v>
      </c>
      <c r="D247" s="15"/>
      <c r="E247" s="209"/>
      <c r="F247" s="77"/>
    </row>
    <row r="248" spans="1:6">
      <c r="A248" s="238"/>
      <c r="B248" s="150" t="s">
        <v>359</v>
      </c>
      <c r="C248" s="76" t="s">
        <v>450</v>
      </c>
      <c r="D248" s="15"/>
      <c r="E248" s="209"/>
      <c r="F248" s="77"/>
    </row>
    <row r="249" spans="1:6">
      <c r="A249" s="238"/>
      <c r="B249" s="150" t="s">
        <v>373</v>
      </c>
      <c r="C249" s="76" t="s">
        <v>451</v>
      </c>
      <c r="D249" s="15"/>
      <c r="E249" s="209"/>
      <c r="F249" s="77"/>
    </row>
    <row r="250" spans="1:6">
      <c r="A250" s="238"/>
      <c r="B250" s="150" t="s">
        <v>347</v>
      </c>
      <c r="C250" s="15" t="s">
        <v>450</v>
      </c>
      <c r="D250" s="15"/>
      <c r="E250" s="71"/>
      <c r="F250" s="71"/>
    </row>
    <row r="251" spans="1:6">
      <c r="A251" s="238"/>
      <c r="B251" s="150" t="s">
        <v>361</v>
      </c>
      <c r="C251" s="15" t="s">
        <v>452</v>
      </c>
      <c r="D251" s="15"/>
      <c r="E251" s="71"/>
      <c r="F251" s="71"/>
    </row>
    <row r="252" spans="1:6">
      <c r="A252" s="238"/>
      <c r="B252" s="150" t="s">
        <v>362</v>
      </c>
      <c r="C252" s="15" t="s">
        <v>452</v>
      </c>
      <c r="D252" s="15"/>
      <c r="E252" s="71"/>
      <c r="F252" s="71"/>
    </row>
    <row r="253" spans="1:6">
      <c r="A253" s="238"/>
      <c r="B253" s="150" t="s">
        <v>363</v>
      </c>
      <c r="C253" s="15" t="s">
        <v>450</v>
      </c>
      <c r="D253" s="15"/>
      <c r="E253" s="208"/>
      <c r="F253" s="71"/>
    </row>
    <row r="254" spans="1:6">
      <c r="A254" s="238"/>
      <c r="B254" s="93" t="s">
        <v>367</v>
      </c>
      <c r="C254" s="76" t="s">
        <v>85</v>
      </c>
      <c r="D254" s="15"/>
      <c r="E254" s="77"/>
      <c r="F254" s="77"/>
    </row>
    <row r="255" spans="1:6">
      <c r="A255" s="238"/>
      <c r="B255" s="150" t="s">
        <v>368</v>
      </c>
      <c r="C255" s="76" t="s">
        <v>492</v>
      </c>
      <c r="D255" s="15"/>
      <c r="E255" s="77"/>
      <c r="F255" s="77"/>
    </row>
    <row r="256" spans="1:6">
      <c r="A256" s="238"/>
      <c r="B256" s="150" t="s">
        <v>369</v>
      </c>
      <c r="C256" s="76" t="s">
        <v>453</v>
      </c>
      <c r="D256" s="15"/>
      <c r="E256" s="77"/>
      <c r="F256" s="77"/>
    </row>
    <row r="257" spans="1:20">
      <c r="A257" s="238"/>
      <c r="B257" s="93" t="s">
        <v>370</v>
      </c>
      <c r="C257" s="76" t="s">
        <v>450</v>
      </c>
      <c r="D257" s="15"/>
      <c r="E257" s="77"/>
      <c r="F257" s="77"/>
    </row>
    <row r="258" spans="1:20">
      <c r="A258" s="238"/>
      <c r="B258" s="93" t="s">
        <v>371</v>
      </c>
      <c r="C258" s="15" t="s">
        <v>453</v>
      </c>
      <c r="D258" s="15"/>
      <c r="E258" s="208"/>
      <c r="F258" s="71"/>
    </row>
    <row r="259" spans="1:20">
      <c r="A259" s="238"/>
      <c r="B259" s="93" t="s">
        <v>372</v>
      </c>
      <c r="C259" s="15" t="s">
        <v>449</v>
      </c>
      <c r="D259" s="15"/>
      <c r="E259" s="208"/>
      <c r="F259" s="71"/>
    </row>
    <row r="260" spans="1:20">
      <c r="A260" s="238"/>
      <c r="B260" s="93" t="s">
        <v>352</v>
      </c>
      <c r="C260" s="15" t="s">
        <v>449</v>
      </c>
      <c r="D260" s="15"/>
      <c r="E260" s="71"/>
      <c r="F260" s="71"/>
    </row>
    <row r="261" spans="1:20">
      <c r="A261" s="238"/>
      <c r="B261" s="94" t="s">
        <v>353</v>
      </c>
      <c r="C261" s="65" t="s">
        <v>449</v>
      </c>
      <c r="D261" s="65"/>
      <c r="E261" s="71"/>
      <c r="F261" s="71"/>
    </row>
    <row r="262" spans="1:20">
      <c r="A262" s="238"/>
      <c r="B262" s="73" t="s">
        <v>354</v>
      </c>
      <c r="C262" s="15" t="s">
        <v>355</v>
      </c>
      <c r="D262" s="15">
        <v>1</v>
      </c>
      <c r="E262" s="157"/>
      <c r="F262" s="71">
        <f>(D262*E262)</f>
        <v>0</v>
      </c>
    </row>
    <row r="263" spans="1:20">
      <c r="A263" s="140"/>
      <c r="B263" s="73"/>
      <c r="C263" s="15"/>
      <c r="D263" s="15"/>
      <c r="E263" s="71"/>
      <c r="F263" s="71"/>
    </row>
    <row r="264" spans="1:20" s="46" customFormat="1">
      <c r="A264" s="124"/>
      <c r="B264" s="224" t="str">
        <f>B197 &amp;" - SKUPAJ:"</f>
        <v>RAZDELILNIKI - SKUPAJ:</v>
      </c>
      <c r="C264" s="239"/>
      <c r="D264" s="239"/>
      <c r="E264" s="240"/>
      <c r="F264" s="45">
        <f>SUM(F198:F263)</f>
        <v>0</v>
      </c>
      <c r="G264" s="40"/>
      <c r="H264" s="45"/>
      <c r="I264" s="40"/>
      <c r="J264" s="40"/>
      <c r="K264" s="40"/>
      <c r="L264" s="40"/>
      <c r="M264" s="40"/>
      <c r="N264" s="40"/>
      <c r="O264" s="40"/>
      <c r="P264" s="40"/>
      <c r="Q264" s="40"/>
      <c r="R264" s="40"/>
      <c r="S264" s="40"/>
      <c r="T264" s="40"/>
    </row>
    <row r="265" spans="1:20">
      <c r="A265" s="139"/>
      <c r="B265" s="79"/>
      <c r="C265" s="52"/>
      <c r="D265" s="52"/>
      <c r="E265" s="80"/>
      <c r="F265" s="80"/>
    </row>
    <row r="266" spans="1:20">
      <c r="A266" s="139"/>
      <c r="B266" s="79"/>
      <c r="C266" s="52"/>
      <c r="D266" s="52"/>
      <c r="E266" s="80"/>
      <c r="F266" s="80"/>
    </row>
    <row r="267" spans="1:20" s="40" customFormat="1">
      <c r="A267" s="122" t="s">
        <v>430</v>
      </c>
      <c r="B267" s="223" t="s">
        <v>197</v>
      </c>
      <c r="C267" s="223"/>
      <c r="D267" s="223"/>
      <c r="E267" s="223"/>
      <c r="F267" s="223"/>
      <c r="H267" s="1"/>
    </row>
    <row r="268" spans="1:20">
      <c r="A268" s="145"/>
      <c r="B268" s="79"/>
      <c r="C268" s="15"/>
      <c r="D268" s="15"/>
      <c r="E268" s="71"/>
      <c r="F268" s="71"/>
    </row>
    <row r="269" spans="1:20" ht="38.25">
      <c r="A269" s="238">
        <f>COUNT($A268:A$268)+1</f>
        <v>1</v>
      </c>
      <c r="B269" s="73" t="s">
        <v>230</v>
      </c>
      <c r="C269" s="15"/>
      <c r="D269" s="15"/>
      <c r="E269" s="71"/>
      <c r="F269" s="71"/>
    </row>
    <row r="270" spans="1:20" ht="36">
      <c r="A270" s="238"/>
      <c r="B270" s="67" t="s">
        <v>231</v>
      </c>
      <c r="C270" s="15"/>
      <c r="D270" s="15"/>
      <c r="E270" s="71"/>
      <c r="F270" s="71"/>
    </row>
    <row r="271" spans="1:20">
      <c r="A271" s="238"/>
      <c r="B271" s="2" t="s">
        <v>374</v>
      </c>
      <c r="C271" s="76" t="s">
        <v>89</v>
      </c>
      <c r="D271" s="76">
        <v>6000</v>
      </c>
      <c r="E271" s="160"/>
      <c r="F271" s="83">
        <f>(D271*E271)</f>
        <v>0</v>
      </c>
    </row>
    <row r="272" spans="1:20" ht="24.75">
      <c r="A272" s="238"/>
      <c r="B272" s="75" t="s">
        <v>491</v>
      </c>
      <c r="C272" s="15" t="s">
        <v>89</v>
      </c>
      <c r="D272" s="15">
        <v>20</v>
      </c>
      <c r="E272" s="157"/>
      <c r="F272" s="71">
        <f>(D272*E272)</f>
        <v>0</v>
      </c>
    </row>
    <row r="273" spans="1:6">
      <c r="A273" s="140"/>
      <c r="B273" s="84"/>
      <c r="C273" s="15"/>
      <c r="D273" s="15"/>
      <c r="E273" s="71"/>
      <c r="F273" s="71"/>
    </row>
    <row r="274" spans="1:6">
      <c r="A274" s="238">
        <f>COUNT($A$268:A273)+1</f>
        <v>2</v>
      </c>
      <c r="B274" s="73" t="s">
        <v>375</v>
      </c>
      <c r="C274" s="15"/>
      <c r="D274" s="15"/>
      <c r="E274" s="71"/>
      <c r="F274" s="71"/>
    </row>
    <row r="275" spans="1:6">
      <c r="A275" s="238"/>
      <c r="B275" s="67" t="s">
        <v>258</v>
      </c>
      <c r="C275" s="15"/>
      <c r="D275" s="15"/>
    </row>
    <row r="276" spans="1:6">
      <c r="A276" s="238"/>
      <c r="B276" s="73" t="s">
        <v>376</v>
      </c>
      <c r="C276" s="15" t="s">
        <v>89</v>
      </c>
      <c r="D276" s="15">
        <v>600</v>
      </c>
      <c r="E276" s="157"/>
      <c r="F276" s="71">
        <f>(D276*E276)</f>
        <v>0</v>
      </c>
    </row>
    <row r="277" spans="1:6">
      <c r="A277" s="238"/>
      <c r="B277" s="73" t="s">
        <v>259</v>
      </c>
      <c r="C277" s="15" t="s">
        <v>89</v>
      </c>
      <c r="D277" s="15">
        <v>50</v>
      </c>
      <c r="E277" s="157"/>
      <c r="F277" s="71">
        <f>(D277*E277)</f>
        <v>0</v>
      </c>
    </row>
    <row r="278" spans="1:6">
      <c r="A278" s="238"/>
      <c r="B278" s="73" t="s">
        <v>377</v>
      </c>
      <c r="C278" s="15" t="s">
        <v>89</v>
      </c>
      <c r="D278" s="15">
        <v>20</v>
      </c>
      <c r="E278" s="157"/>
      <c r="F278" s="71">
        <f>(D278*E278)</f>
        <v>0</v>
      </c>
    </row>
    <row r="279" spans="1:6">
      <c r="A279" s="238"/>
      <c r="B279" s="73" t="s">
        <v>261</v>
      </c>
      <c r="C279" s="15" t="s">
        <v>89</v>
      </c>
      <c r="D279" s="15">
        <v>180</v>
      </c>
      <c r="E279" s="157"/>
      <c r="F279" s="71">
        <f>(D279*E279)</f>
        <v>0</v>
      </c>
    </row>
    <row r="280" spans="1:6" ht="48">
      <c r="A280" s="238"/>
      <c r="B280" s="70" t="s">
        <v>263</v>
      </c>
      <c r="C280" s="15"/>
      <c r="D280" s="15"/>
      <c r="E280" s="71"/>
      <c r="F280" s="71"/>
    </row>
    <row r="281" spans="1:6">
      <c r="A281" s="140"/>
      <c r="B281" s="73"/>
      <c r="C281" s="15"/>
      <c r="D281" s="15"/>
      <c r="E281" s="71"/>
      <c r="F281" s="71"/>
    </row>
    <row r="282" spans="1:6" ht="25.5">
      <c r="A282" s="238">
        <f>COUNT($A$268:A281)+1</f>
        <v>3</v>
      </c>
      <c r="B282" s="73" t="s">
        <v>378</v>
      </c>
      <c r="C282" s="15"/>
      <c r="D282" s="15"/>
      <c r="E282" s="95"/>
      <c r="F282" s="95"/>
    </row>
    <row r="283" spans="1:6">
      <c r="A283" s="238"/>
      <c r="B283" s="73" t="s">
        <v>265</v>
      </c>
      <c r="C283" s="15" t="s">
        <v>89</v>
      </c>
      <c r="D283" s="15">
        <v>48</v>
      </c>
      <c r="E283" s="157"/>
      <c r="F283" s="71">
        <f>(D283*E283)</f>
        <v>0</v>
      </c>
    </row>
    <row r="284" spans="1:6">
      <c r="A284" s="238"/>
      <c r="B284" s="73" t="s">
        <v>266</v>
      </c>
      <c r="C284" s="15" t="s">
        <v>89</v>
      </c>
      <c r="D284" s="15">
        <v>30</v>
      </c>
      <c r="E284" s="157"/>
      <c r="F284" s="71">
        <f>(D284*E284)</f>
        <v>0</v>
      </c>
    </row>
    <row r="285" spans="1:6">
      <c r="A285" s="238"/>
      <c r="B285" s="73" t="s">
        <v>379</v>
      </c>
      <c r="C285" s="15" t="s">
        <v>89</v>
      </c>
      <c r="D285" s="15">
        <v>95</v>
      </c>
      <c r="E285" s="157"/>
      <c r="F285" s="71">
        <f>(D285*E285)</f>
        <v>0</v>
      </c>
    </row>
    <row r="286" spans="1:6">
      <c r="A286" s="238"/>
      <c r="B286" s="73" t="s">
        <v>267</v>
      </c>
      <c r="C286" s="15" t="s">
        <v>89</v>
      </c>
      <c r="D286" s="15">
        <v>65</v>
      </c>
      <c r="E286" s="157"/>
      <c r="F286" s="71">
        <f>(D286*E286)</f>
        <v>0</v>
      </c>
    </row>
    <row r="287" spans="1:6">
      <c r="A287" s="140"/>
      <c r="B287" s="73"/>
      <c r="C287" s="15"/>
      <c r="D287" s="15"/>
      <c r="E287" s="95"/>
      <c r="F287" s="95"/>
    </row>
    <row r="288" spans="1:6" ht="25.5">
      <c r="A288" s="238">
        <f>COUNT($A$268:A287)+1</f>
        <v>4</v>
      </c>
      <c r="B288" s="73" t="s">
        <v>380</v>
      </c>
      <c r="C288" s="15"/>
      <c r="D288" s="15"/>
    </row>
    <row r="289" spans="1:6" ht="25.5">
      <c r="A289" s="238"/>
      <c r="B289" s="75" t="s">
        <v>381</v>
      </c>
      <c r="C289" s="15" t="s">
        <v>221</v>
      </c>
      <c r="D289" s="15">
        <v>9</v>
      </c>
      <c r="E289" s="157"/>
      <c r="F289" s="71">
        <f>(D289*E289)</f>
        <v>0</v>
      </c>
    </row>
    <row r="290" spans="1:6">
      <c r="B290" s="73"/>
      <c r="C290" s="15"/>
      <c r="D290" s="15"/>
    </row>
    <row r="291" spans="1:6" ht="25.5">
      <c r="A291" s="140">
        <f>COUNT($A$268:A290)+1</f>
        <v>5</v>
      </c>
      <c r="B291" s="73" t="s">
        <v>382</v>
      </c>
      <c r="C291" s="15"/>
      <c r="D291" s="15"/>
    </row>
    <row r="292" spans="1:6">
      <c r="A292" s="139"/>
      <c r="B292" s="73" t="s">
        <v>383</v>
      </c>
      <c r="C292" s="15" t="s">
        <v>221</v>
      </c>
      <c r="D292" s="15">
        <v>60</v>
      </c>
      <c r="E292" s="157"/>
      <c r="F292" s="71">
        <f>(D292*E292)</f>
        <v>0</v>
      </c>
    </row>
    <row r="293" spans="1:6">
      <c r="A293" s="139"/>
      <c r="B293" s="73"/>
      <c r="C293" s="15"/>
      <c r="D293" s="15"/>
      <c r="E293" s="71"/>
      <c r="F293" s="71"/>
    </row>
    <row r="294" spans="1:6" ht="25.5">
      <c r="A294" s="140">
        <f>COUNT($A$268:A292)+1</f>
        <v>6</v>
      </c>
      <c r="B294" s="73" t="s">
        <v>384</v>
      </c>
      <c r="C294" s="15" t="s">
        <v>221</v>
      </c>
      <c r="D294" s="15">
        <v>10</v>
      </c>
      <c r="E294" s="157"/>
      <c r="F294" s="71">
        <f>(D294*E294)</f>
        <v>0</v>
      </c>
    </row>
    <row r="295" spans="1:6">
      <c r="A295" s="142"/>
      <c r="B295" s="75"/>
      <c r="C295" s="76"/>
      <c r="D295" s="76"/>
      <c r="E295" s="83"/>
      <c r="F295" s="83"/>
    </row>
    <row r="296" spans="1:6" ht="38.25">
      <c r="A296" s="238">
        <f>COUNT($A$268:A294)+1</f>
        <v>7</v>
      </c>
      <c r="B296" s="73" t="s">
        <v>482</v>
      </c>
      <c r="C296" s="15"/>
      <c r="D296" s="15"/>
      <c r="E296" s="71"/>
      <c r="F296" s="71"/>
    </row>
    <row r="297" spans="1:6">
      <c r="A297" s="238"/>
      <c r="B297" s="93" t="s">
        <v>385</v>
      </c>
      <c r="C297" s="15" t="s">
        <v>483</v>
      </c>
      <c r="D297" s="15"/>
      <c r="E297" s="15"/>
      <c r="F297" s="71"/>
    </row>
    <row r="298" spans="1:6">
      <c r="A298" s="238"/>
      <c r="B298" s="93" t="s">
        <v>386</v>
      </c>
      <c r="C298" s="15" t="s">
        <v>484</v>
      </c>
      <c r="D298" s="15"/>
      <c r="E298" s="15"/>
      <c r="F298" s="71"/>
    </row>
    <row r="299" spans="1:6" ht="25.5">
      <c r="A299" s="238"/>
      <c r="B299" s="93" t="s">
        <v>387</v>
      </c>
      <c r="C299" s="15" t="s">
        <v>485</v>
      </c>
      <c r="D299" s="15"/>
      <c r="E299" s="15"/>
      <c r="F299" s="71"/>
    </row>
    <row r="300" spans="1:6">
      <c r="A300" s="238"/>
      <c r="B300" s="93" t="s">
        <v>388</v>
      </c>
      <c r="C300" s="15" t="s">
        <v>486</v>
      </c>
      <c r="D300" s="15"/>
      <c r="F300" s="71"/>
    </row>
    <row r="301" spans="1:6">
      <c r="A301" s="238"/>
      <c r="B301" s="93" t="s">
        <v>389</v>
      </c>
      <c r="C301" s="15" t="s">
        <v>486</v>
      </c>
      <c r="D301" s="15"/>
      <c r="E301" s="15"/>
      <c r="F301" s="71"/>
    </row>
    <row r="302" spans="1:6">
      <c r="A302" s="238"/>
      <c r="B302" s="93" t="s">
        <v>390</v>
      </c>
      <c r="C302" s="15" t="s">
        <v>486</v>
      </c>
      <c r="D302" s="15"/>
      <c r="E302" s="15"/>
      <c r="F302" s="71"/>
    </row>
    <row r="303" spans="1:6">
      <c r="A303" s="238"/>
      <c r="B303" s="93" t="s">
        <v>391</v>
      </c>
      <c r="C303" s="15" t="s">
        <v>487</v>
      </c>
      <c r="D303" s="15"/>
      <c r="E303" s="15"/>
      <c r="F303" s="71"/>
    </row>
    <row r="304" spans="1:6">
      <c r="A304" s="238"/>
      <c r="B304" s="93" t="s">
        <v>392</v>
      </c>
      <c r="C304" s="15" t="s">
        <v>483</v>
      </c>
      <c r="D304" s="15"/>
      <c r="E304" s="15"/>
      <c r="F304" s="71"/>
    </row>
    <row r="305" spans="1:20">
      <c r="A305" s="238"/>
      <c r="B305" s="93" t="s">
        <v>393</v>
      </c>
      <c r="C305" s="15" t="s">
        <v>488</v>
      </c>
      <c r="D305" s="15"/>
      <c r="E305" s="15"/>
      <c r="F305" s="71"/>
      <c r="H305" s="1">
        <f>30*4</f>
        <v>120</v>
      </c>
    </row>
    <row r="306" spans="1:20">
      <c r="A306" s="238"/>
      <c r="B306" s="93" t="s">
        <v>394</v>
      </c>
      <c r="C306" s="15" t="s">
        <v>486</v>
      </c>
      <c r="D306" s="15"/>
      <c r="E306" s="15"/>
      <c r="F306" s="71"/>
    </row>
    <row r="307" spans="1:20">
      <c r="A307" s="238"/>
      <c r="B307" s="93" t="s">
        <v>395</v>
      </c>
      <c r="C307" s="15" t="s">
        <v>489</v>
      </c>
      <c r="D307" s="15"/>
      <c r="E307" s="15"/>
      <c r="F307" s="71"/>
    </row>
    <row r="308" spans="1:20">
      <c r="A308" s="238"/>
      <c r="B308" s="96" t="s">
        <v>354</v>
      </c>
      <c r="C308" s="97" t="s">
        <v>355</v>
      </c>
      <c r="D308" s="97">
        <v>1</v>
      </c>
      <c r="E308" s="161"/>
      <c r="F308" s="89">
        <f>D308*E308</f>
        <v>0</v>
      </c>
    </row>
    <row r="309" spans="1:20">
      <c r="A309" s="140"/>
      <c r="B309" s="73"/>
      <c r="C309" s="15"/>
      <c r="D309" s="15"/>
      <c r="E309" s="71"/>
      <c r="F309" s="71"/>
    </row>
    <row r="310" spans="1:20" ht="25.5">
      <c r="A310" s="140">
        <f>COUNT($A$268:A308)+1</f>
        <v>8</v>
      </c>
      <c r="B310" s="73" t="s">
        <v>396</v>
      </c>
      <c r="C310" s="15" t="s">
        <v>221</v>
      </c>
      <c r="D310" s="15">
        <v>1</v>
      </c>
      <c r="E310" s="157"/>
      <c r="F310" s="71">
        <f>(D310*E310)</f>
        <v>0</v>
      </c>
    </row>
    <row r="311" spans="1:20">
      <c r="A311" s="140"/>
      <c r="B311" s="75"/>
      <c r="C311" s="15"/>
      <c r="D311" s="15"/>
      <c r="E311" s="71"/>
      <c r="F311" s="71"/>
    </row>
    <row r="312" spans="1:20" s="46" customFormat="1">
      <c r="A312" s="124"/>
      <c r="B312" s="224" t="str">
        <f>B267 &amp;" - SKUPAJ:"</f>
        <v>UNIVERZALNO OŽIČENJE - SKUPAJ:</v>
      </c>
      <c r="C312" s="239"/>
      <c r="D312" s="239"/>
      <c r="E312" s="240"/>
      <c r="F312" s="45">
        <f>SUM(F268:F311)</f>
        <v>0</v>
      </c>
      <c r="G312" s="40"/>
      <c r="H312" s="45"/>
      <c r="I312" s="40"/>
      <c r="J312" s="40"/>
      <c r="K312" s="40"/>
      <c r="L312" s="40"/>
      <c r="M312" s="40"/>
      <c r="N312" s="40"/>
      <c r="O312" s="40"/>
      <c r="P312" s="40"/>
      <c r="Q312" s="40"/>
      <c r="R312" s="40"/>
      <c r="S312" s="40"/>
      <c r="T312" s="40"/>
    </row>
    <row r="313" spans="1:20">
      <c r="A313" s="139"/>
      <c r="C313" s="15"/>
      <c r="D313" s="15"/>
      <c r="E313" s="71"/>
      <c r="F313" s="71"/>
    </row>
    <row r="314" spans="1:20">
      <c r="A314" s="139"/>
      <c r="B314" s="79"/>
      <c r="C314" s="52"/>
      <c r="D314" s="52"/>
      <c r="E314" s="80"/>
      <c r="F314" s="80"/>
    </row>
    <row r="315" spans="1:20" s="40" customFormat="1">
      <c r="A315" s="122" t="s">
        <v>431</v>
      </c>
      <c r="B315" s="223" t="s">
        <v>198</v>
      </c>
      <c r="C315" s="223"/>
      <c r="D315" s="223"/>
      <c r="E315" s="223"/>
      <c r="F315" s="223"/>
      <c r="H315" s="1"/>
    </row>
    <row r="316" spans="1:20">
      <c r="A316" s="142"/>
      <c r="B316" s="79"/>
      <c r="C316" s="98"/>
      <c r="D316" s="98"/>
      <c r="E316" s="99"/>
      <c r="F316" s="99"/>
    </row>
    <row r="317" spans="1:20" ht="38.25">
      <c r="A317" s="238">
        <f>COUNT(#REF!)+1</f>
        <v>1</v>
      </c>
      <c r="B317" s="73" t="s">
        <v>230</v>
      </c>
      <c r="C317" s="76"/>
      <c r="D317" s="76"/>
      <c r="E317" s="83"/>
      <c r="F317" s="83"/>
    </row>
    <row r="318" spans="1:20" ht="36">
      <c r="A318" s="238"/>
      <c r="B318" s="67" t="s">
        <v>231</v>
      </c>
      <c r="C318" s="15"/>
      <c r="D318" s="15"/>
      <c r="E318" s="71"/>
      <c r="F318" s="71"/>
    </row>
    <row r="319" spans="1:20">
      <c r="A319" s="238"/>
      <c r="B319" s="2" t="s">
        <v>397</v>
      </c>
      <c r="C319" s="76" t="s">
        <v>89</v>
      </c>
      <c r="D319" s="76">
        <v>265</v>
      </c>
      <c r="E319" s="160"/>
      <c r="F319" s="83">
        <f>(D319*E319)</f>
        <v>0</v>
      </c>
    </row>
    <row r="320" spans="1:20">
      <c r="A320" s="238"/>
      <c r="B320" s="2" t="s">
        <v>398</v>
      </c>
      <c r="C320" s="76" t="s">
        <v>89</v>
      </c>
      <c r="D320" s="76">
        <v>25</v>
      </c>
      <c r="E320" s="160"/>
      <c r="F320" s="83">
        <f>(D320*E320)</f>
        <v>0</v>
      </c>
    </row>
    <row r="321" spans="1:6">
      <c r="A321" s="238"/>
      <c r="B321" s="2" t="s">
        <v>374</v>
      </c>
      <c r="C321" s="15" t="s">
        <v>89</v>
      </c>
      <c r="D321" s="15">
        <v>10</v>
      </c>
      <c r="E321" s="162"/>
      <c r="F321" s="95">
        <f>(D321*E321)</f>
        <v>0</v>
      </c>
    </row>
    <row r="322" spans="1:6">
      <c r="A322" s="142"/>
      <c r="C322" s="76"/>
      <c r="D322" s="76"/>
      <c r="E322" s="83"/>
      <c r="F322" s="83"/>
    </row>
    <row r="323" spans="1:6">
      <c r="A323" s="238">
        <f>COUNT($A$317:A322)+1</f>
        <v>2</v>
      </c>
      <c r="B323" s="2" t="s">
        <v>257</v>
      </c>
      <c r="C323" s="76"/>
      <c r="D323" s="76"/>
      <c r="E323" s="83"/>
      <c r="F323" s="83"/>
    </row>
    <row r="324" spans="1:6">
      <c r="A324" s="238"/>
      <c r="B324" s="67" t="s">
        <v>258</v>
      </c>
      <c r="C324" s="15"/>
      <c r="D324" s="15"/>
    </row>
    <row r="325" spans="1:6">
      <c r="A325" s="238"/>
      <c r="B325" s="3" t="s">
        <v>376</v>
      </c>
      <c r="C325" s="76" t="s">
        <v>89</v>
      </c>
      <c r="D325" s="76">
        <v>110</v>
      </c>
      <c r="E325" s="160"/>
      <c r="F325" s="83">
        <f>(D325*E325)</f>
        <v>0</v>
      </c>
    </row>
    <row r="326" spans="1:6" ht="48">
      <c r="A326" s="238"/>
      <c r="B326" s="70" t="s">
        <v>263</v>
      </c>
      <c r="C326" s="15"/>
      <c r="D326" s="15"/>
      <c r="E326" s="71"/>
      <c r="F326" s="71"/>
    </row>
    <row r="327" spans="1:6">
      <c r="A327" s="142"/>
      <c r="B327" s="3"/>
      <c r="C327" s="76"/>
      <c r="D327" s="76"/>
      <c r="E327" s="83"/>
      <c r="F327" s="83"/>
    </row>
    <row r="328" spans="1:6">
      <c r="A328" s="140">
        <f>COUNT($A$317:A327)+1</f>
        <v>3</v>
      </c>
      <c r="B328" s="73" t="s">
        <v>268</v>
      </c>
      <c r="C328" s="15" t="s">
        <v>89</v>
      </c>
      <c r="D328" s="15">
        <v>15</v>
      </c>
      <c r="E328" s="162"/>
      <c r="F328" s="95">
        <f>(D328*E328)</f>
        <v>0</v>
      </c>
    </row>
    <row r="329" spans="1:6">
      <c r="A329" s="141"/>
      <c r="B329" s="3"/>
      <c r="C329" s="76"/>
      <c r="D329" s="76"/>
      <c r="E329" s="83"/>
      <c r="F329" s="83"/>
    </row>
    <row r="330" spans="1:6" ht="102">
      <c r="A330" s="140">
        <f>A328+1</f>
        <v>4</v>
      </c>
      <c r="B330" s="73" t="s">
        <v>435</v>
      </c>
      <c r="C330" s="15" t="s">
        <v>221</v>
      </c>
      <c r="D330" s="15">
        <v>1</v>
      </c>
      <c r="E330" s="157"/>
      <c r="F330" s="71">
        <f>(D330*E330)</f>
        <v>0</v>
      </c>
    </row>
    <row r="331" spans="1:6">
      <c r="A331" s="143"/>
      <c r="B331" s="73"/>
      <c r="C331" s="15"/>
      <c r="D331" s="15"/>
      <c r="E331" s="71"/>
      <c r="F331" s="71"/>
    </row>
    <row r="332" spans="1:6">
      <c r="A332" s="140">
        <f>COUNT($A$317:A330)+1</f>
        <v>5</v>
      </c>
      <c r="B332" s="73" t="s">
        <v>399</v>
      </c>
      <c r="C332" s="15" t="s">
        <v>221</v>
      </c>
      <c r="D332" s="15">
        <v>1</v>
      </c>
      <c r="E332" s="157"/>
      <c r="F332" s="71">
        <f>(D332*E332)</f>
        <v>0</v>
      </c>
    </row>
    <row r="333" spans="1:6">
      <c r="A333" s="143"/>
      <c r="B333" s="73"/>
      <c r="C333" s="15"/>
      <c r="D333" s="15"/>
      <c r="E333" s="71"/>
      <c r="F333" s="71"/>
    </row>
    <row r="334" spans="1:6">
      <c r="A334" s="140">
        <f>COUNT($A$317:A333)+1</f>
        <v>6</v>
      </c>
      <c r="B334" s="73" t="s">
        <v>400</v>
      </c>
      <c r="C334" s="15" t="s">
        <v>221</v>
      </c>
      <c r="D334" s="15">
        <v>1</v>
      </c>
      <c r="E334" s="157"/>
      <c r="F334" s="71">
        <f>(D334*E334)</f>
        <v>0</v>
      </c>
    </row>
    <row r="335" spans="1:6">
      <c r="A335" s="143"/>
      <c r="B335" s="73"/>
      <c r="C335" s="15"/>
      <c r="D335" s="15"/>
      <c r="E335" s="71"/>
      <c r="F335" s="71"/>
    </row>
    <row r="336" spans="1:6" ht="51">
      <c r="A336" s="140">
        <f>COUNT($A$317:A335)+1</f>
        <v>7</v>
      </c>
      <c r="B336" s="75" t="s">
        <v>401</v>
      </c>
      <c r="C336" s="15" t="s">
        <v>221</v>
      </c>
      <c r="D336" s="15">
        <v>1</v>
      </c>
      <c r="E336" s="157"/>
      <c r="F336" s="71">
        <f>(D336*E336)</f>
        <v>0</v>
      </c>
    </row>
    <row r="337" spans="1:20">
      <c r="A337" s="143"/>
      <c r="B337" s="73"/>
      <c r="C337" s="15"/>
      <c r="D337" s="15"/>
      <c r="E337" s="71"/>
      <c r="F337" s="71"/>
    </row>
    <row r="338" spans="1:20" ht="102">
      <c r="A338" s="140">
        <f>COUNT($A$317:A337)+1</f>
        <v>8</v>
      </c>
      <c r="B338" s="73" t="s">
        <v>402</v>
      </c>
      <c r="C338" s="15" t="s">
        <v>221</v>
      </c>
      <c r="D338" s="15">
        <v>10</v>
      </c>
      <c r="E338" s="157"/>
      <c r="F338" s="71">
        <f>(D338*E338)</f>
        <v>0</v>
      </c>
    </row>
    <row r="339" spans="1:20">
      <c r="A339" s="143"/>
      <c r="B339" s="73"/>
      <c r="C339" s="15"/>
      <c r="D339" s="15"/>
      <c r="E339" s="71"/>
      <c r="F339" s="71"/>
    </row>
    <row r="340" spans="1:20" ht="51">
      <c r="A340" s="140">
        <f>COUNT($A$317:A338)+1</f>
        <v>9</v>
      </c>
      <c r="B340" s="73" t="s">
        <v>490</v>
      </c>
      <c r="C340" s="15" t="s">
        <v>221</v>
      </c>
      <c r="D340" s="15">
        <v>10</v>
      </c>
      <c r="E340" s="157"/>
      <c r="F340" s="71">
        <f>(D340*E340)</f>
        <v>0</v>
      </c>
    </row>
    <row r="341" spans="1:20">
      <c r="A341" s="143"/>
      <c r="B341" s="73"/>
      <c r="C341" s="15"/>
      <c r="D341" s="15"/>
      <c r="E341" s="71"/>
      <c r="F341" s="71"/>
    </row>
    <row r="342" spans="1:20">
      <c r="A342" s="140">
        <f>COUNT($A$317:A340)+1</f>
        <v>10</v>
      </c>
      <c r="B342" s="73" t="s">
        <v>403</v>
      </c>
      <c r="C342" s="15" t="s">
        <v>229</v>
      </c>
      <c r="D342" s="15">
        <v>1</v>
      </c>
      <c r="E342" s="157"/>
      <c r="F342" s="71">
        <f>(D342*E342)</f>
        <v>0</v>
      </c>
    </row>
    <row r="343" spans="1:20">
      <c r="A343" s="143"/>
      <c r="B343" s="73"/>
      <c r="C343" s="15"/>
      <c r="D343" s="15"/>
      <c r="E343" s="71"/>
      <c r="F343" s="71"/>
    </row>
    <row r="344" spans="1:20" ht="25.5">
      <c r="A344" s="140">
        <f>A342+1</f>
        <v>11</v>
      </c>
      <c r="B344" s="73" t="s">
        <v>404</v>
      </c>
      <c r="C344" s="15" t="s">
        <v>229</v>
      </c>
      <c r="D344" s="15">
        <v>1</v>
      </c>
      <c r="E344" s="157"/>
      <c r="F344" s="71">
        <f>(D344*E344)</f>
        <v>0</v>
      </c>
    </row>
    <row r="345" spans="1:20">
      <c r="A345" s="142"/>
      <c r="B345" s="79"/>
      <c r="C345" s="98"/>
      <c r="D345" s="98"/>
      <c r="E345" s="99"/>
      <c r="F345" s="99"/>
    </row>
    <row r="346" spans="1:20" s="46" customFormat="1">
      <c r="A346" s="124"/>
      <c r="B346" s="224" t="str">
        <f>B315&amp;" - SKUPAJ:"</f>
        <v>PROTIVLOMNO VAROVANJE - SKUPAJ:</v>
      </c>
      <c r="C346" s="239"/>
      <c r="D346" s="239"/>
      <c r="E346" s="240"/>
      <c r="F346" s="45">
        <f>SUM(F316:F345)</f>
        <v>0</v>
      </c>
      <c r="G346" s="40"/>
      <c r="H346" s="45"/>
      <c r="I346" s="40"/>
      <c r="J346" s="40"/>
      <c r="K346" s="40"/>
      <c r="L346" s="40"/>
      <c r="M346" s="40"/>
      <c r="N346" s="40"/>
      <c r="O346" s="40"/>
      <c r="P346" s="40"/>
      <c r="Q346" s="40"/>
      <c r="R346" s="40"/>
      <c r="S346" s="40"/>
      <c r="T346" s="40"/>
    </row>
    <row r="347" spans="1:20">
      <c r="A347" s="142"/>
      <c r="B347" s="79"/>
      <c r="C347" s="98"/>
      <c r="D347" s="98"/>
      <c r="E347" s="99"/>
      <c r="F347" s="99"/>
    </row>
    <row r="348" spans="1:20">
      <c r="A348" s="142"/>
      <c r="B348" s="79"/>
      <c r="C348" s="98"/>
      <c r="D348" s="98"/>
      <c r="E348" s="210"/>
      <c r="F348" s="99"/>
    </row>
    <row r="349" spans="1:20" s="40" customFormat="1">
      <c r="A349" s="122" t="s">
        <v>432</v>
      </c>
      <c r="B349" s="223" t="s">
        <v>199</v>
      </c>
      <c r="C349" s="223"/>
      <c r="D349" s="223"/>
      <c r="E349" s="223"/>
      <c r="F349" s="223"/>
      <c r="H349" s="1"/>
    </row>
    <row r="350" spans="1:20">
      <c r="A350" s="140"/>
      <c r="B350" s="73"/>
      <c r="C350" s="15"/>
      <c r="D350" s="15"/>
      <c r="E350" s="71"/>
      <c r="F350" s="71"/>
    </row>
    <row r="351" spans="1:20" ht="38.25">
      <c r="A351" s="140">
        <f>COUNT($A$350:A350)+1</f>
        <v>1</v>
      </c>
      <c r="B351" s="73" t="s">
        <v>230</v>
      </c>
      <c r="C351" s="15"/>
      <c r="D351" s="15"/>
      <c r="E351" s="71"/>
      <c r="F351" s="71"/>
    </row>
    <row r="352" spans="1:20" ht="36">
      <c r="A352" s="140"/>
      <c r="B352" s="67" t="s">
        <v>231</v>
      </c>
      <c r="C352" s="15"/>
      <c r="D352" s="15"/>
      <c r="E352" s="71"/>
      <c r="F352" s="71"/>
    </row>
    <row r="353" spans="1:6">
      <c r="A353" s="143"/>
      <c r="B353" s="73" t="s">
        <v>374</v>
      </c>
      <c r="C353" s="15" t="s">
        <v>89</v>
      </c>
      <c r="D353" s="15">
        <v>165</v>
      </c>
      <c r="E353" s="157"/>
      <c r="F353" s="71">
        <f>(D353*E353)</f>
        <v>0</v>
      </c>
    </row>
    <row r="354" spans="1:6">
      <c r="A354" s="139"/>
      <c r="C354" s="15"/>
      <c r="D354" s="15"/>
      <c r="E354" s="71"/>
      <c r="F354" s="71"/>
    </row>
    <row r="355" spans="1:6">
      <c r="A355" s="140">
        <f>COUNT($A$350:A354)+1</f>
        <v>2</v>
      </c>
      <c r="B355" s="73" t="s">
        <v>375</v>
      </c>
      <c r="C355" s="15"/>
      <c r="D355" s="15"/>
      <c r="E355" s="71"/>
      <c r="F355" s="71"/>
    </row>
    <row r="356" spans="1:6">
      <c r="A356" s="140"/>
      <c r="B356" s="67" t="s">
        <v>258</v>
      </c>
      <c r="C356" s="15"/>
      <c r="D356" s="15"/>
    </row>
    <row r="357" spans="1:6">
      <c r="A357" s="139"/>
      <c r="B357" s="73" t="s">
        <v>376</v>
      </c>
      <c r="C357" s="15" t="s">
        <v>89</v>
      </c>
      <c r="D357" s="15">
        <v>55</v>
      </c>
      <c r="E357" s="157"/>
      <c r="F357" s="71">
        <f>(D357*E357)</f>
        <v>0</v>
      </c>
    </row>
    <row r="358" spans="1:6" ht="48">
      <c r="A358" s="140"/>
      <c r="B358" s="70" t="s">
        <v>263</v>
      </c>
      <c r="C358" s="15"/>
      <c r="D358" s="15"/>
      <c r="E358" s="71"/>
      <c r="F358" s="71"/>
    </row>
    <row r="359" spans="1:6">
      <c r="A359" s="139"/>
      <c r="C359" s="15"/>
      <c r="D359" s="15"/>
      <c r="E359" s="71"/>
      <c r="F359" s="71"/>
    </row>
    <row r="360" spans="1:6" ht="38.25">
      <c r="A360" s="140">
        <f>COUNT($A$350:A359)+1</f>
        <v>3</v>
      </c>
      <c r="B360" s="73" t="s">
        <v>441</v>
      </c>
      <c r="C360" s="15" t="s">
        <v>221</v>
      </c>
      <c r="D360" s="15">
        <v>1</v>
      </c>
      <c r="E360" s="157"/>
      <c r="F360" s="71">
        <f>(D360*E360)</f>
        <v>0</v>
      </c>
    </row>
    <row r="361" spans="1:6">
      <c r="A361" s="139"/>
      <c r="C361" s="15"/>
      <c r="D361" s="15"/>
      <c r="E361" s="71"/>
      <c r="F361" s="71"/>
    </row>
    <row r="362" spans="1:6" ht="25.5">
      <c r="A362" s="140">
        <f>COUNT($A$350:A361)+1</f>
        <v>4</v>
      </c>
      <c r="B362" s="73" t="s">
        <v>442</v>
      </c>
      <c r="C362" s="15" t="s">
        <v>221</v>
      </c>
      <c r="D362" s="15">
        <v>4</v>
      </c>
      <c r="E362" s="157"/>
      <c r="F362" s="71">
        <f>(D362*E362)</f>
        <v>0</v>
      </c>
    </row>
    <row r="363" spans="1:6">
      <c r="A363" s="139"/>
      <c r="B363" s="73"/>
      <c r="C363" s="15"/>
      <c r="D363" s="15"/>
      <c r="E363" s="71"/>
      <c r="F363" s="71"/>
    </row>
    <row r="364" spans="1:6" ht="25.5">
      <c r="A364" s="140">
        <f>COUNT($A$350:A363)+1</f>
        <v>5</v>
      </c>
      <c r="B364" s="49" t="s">
        <v>443</v>
      </c>
      <c r="C364" s="15" t="s">
        <v>221</v>
      </c>
      <c r="D364" s="15">
        <v>4</v>
      </c>
      <c r="E364" s="157"/>
      <c r="F364" s="71">
        <f>(D364*E364)</f>
        <v>0</v>
      </c>
    </row>
    <row r="365" spans="1:6">
      <c r="A365" s="139"/>
      <c r="C365" s="15"/>
      <c r="D365" s="15"/>
      <c r="E365" s="71"/>
      <c r="F365" s="71"/>
    </row>
    <row r="366" spans="1:6" ht="25.5">
      <c r="A366" s="140">
        <f>COUNT($A$350:A365)+1</f>
        <v>6</v>
      </c>
      <c r="B366" s="73" t="s">
        <v>444</v>
      </c>
      <c r="C366" s="15" t="s">
        <v>221</v>
      </c>
      <c r="D366" s="15">
        <v>4</v>
      </c>
      <c r="E366" s="157"/>
      <c r="F366" s="71">
        <f>(D366*E366)</f>
        <v>0</v>
      </c>
    </row>
    <row r="367" spans="1:6">
      <c r="A367" s="140"/>
      <c r="B367" s="75"/>
      <c r="C367" s="76"/>
      <c r="D367" s="76"/>
      <c r="E367" s="83"/>
      <c r="F367" s="83"/>
    </row>
    <row r="368" spans="1:6" ht="25.5">
      <c r="A368" s="140">
        <f>COUNT($A$350:A367)+1</f>
        <v>7</v>
      </c>
      <c r="B368" s="75" t="s">
        <v>405</v>
      </c>
      <c r="C368" s="64" t="s">
        <v>229</v>
      </c>
      <c r="D368" s="64">
        <v>1</v>
      </c>
      <c r="E368" s="157"/>
      <c r="F368" s="71">
        <f>(D368*E368)</f>
        <v>0</v>
      </c>
    </row>
    <row r="369" spans="1:20">
      <c r="A369" s="145"/>
      <c r="B369" s="79"/>
      <c r="C369" s="15"/>
      <c r="D369" s="15"/>
      <c r="E369" s="71"/>
      <c r="F369" s="71"/>
    </row>
    <row r="370" spans="1:20" s="46" customFormat="1">
      <c r="A370" s="124"/>
      <c r="B370" s="224" t="str">
        <f>B349 &amp;" - SKUPAJ:"</f>
        <v>SOS INŠTALACIJA - SKUPAJ:</v>
      </c>
      <c r="C370" s="239"/>
      <c r="D370" s="239"/>
      <c r="E370" s="240"/>
      <c r="F370" s="45">
        <f>SUM(F351:F369)</f>
        <v>0</v>
      </c>
      <c r="G370" s="40"/>
      <c r="H370" s="45"/>
      <c r="I370" s="40"/>
      <c r="J370" s="40"/>
      <c r="K370" s="40"/>
      <c r="L370" s="40"/>
      <c r="M370" s="40"/>
      <c r="N370" s="40"/>
      <c r="O370" s="40"/>
      <c r="P370" s="40"/>
      <c r="Q370" s="40"/>
      <c r="R370" s="40"/>
      <c r="S370" s="40"/>
      <c r="T370" s="40"/>
    </row>
    <row r="371" spans="1:20">
      <c r="A371" s="142"/>
      <c r="B371" s="79"/>
      <c r="C371" s="98"/>
      <c r="D371" s="98"/>
      <c r="E371" s="210"/>
      <c r="F371" s="99"/>
    </row>
    <row r="372" spans="1:20">
      <c r="A372" s="142"/>
      <c r="B372" s="120"/>
      <c r="C372" s="76"/>
      <c r="D372" s="76"/>
      <c r="E372" s="83"/>
      <c r="F372" s="83"/>
    </row>
    <row r="373" spans="1:20" s="40" customFormat="1">
      <c r="A373" s="122" t="s">
        <v>433</v>
      </c>
      <c r="B373" s="223" t="s">
        <v>434</v>
      </c>
      <c r="C373" s="223"/>
      <c r="D373" s="223"/>
      <c r="E373" s="223"/>
      <c r="F373" s="223"/>
      <c r="H373" s="1"/>
    </row>
    <row r="374" spans="1:20">
      <c r="A374" s="140"/>
      <c r="B374" s="73"/>
      <c r="C374" s="15"/>
      <c r="D374" s="15"/>
      <c r="E374" s="95"/>
      <c r="F374" s="95"/>
    </row>
    <row r="375" spans="1:20" ht="25.5">
      <c r="A375" s="140">
        <f>COUNT($A$374:A374)+1</f>
        <v>1</v>
      </c>
      <c r="B375" s="73" t="s">
        <v>406</v>
      </c>
      <c r="C375" s="15" t="s">
        <v>89</v>
      </c>
      <c r="D375" s="15">
        <v>15</v>
      </c>
      <c r="E375" s="157"/>
      <c r="F375" s="71">
        <f>(D375*E375)</f>
        <v>0</v>
      </c>
    </row>
    <row r="376" spans="1:20">
      <c r="A376" s="139"/>
      <c r="B376" s="73"/>
      <c r="C376" s="15"/>
      <c r="D376" s="15"/>
      <c r="E376" s="71"/>
      <c r="F376" s="71"/>
    </row>
    <row r="377" spans="1:20" ht="38.25">
      <c r="A377" s="140">
        <f>COUNT($A$374:A376)+1</f>
        <v>2</v>
      </c>
      <c r="B377" s="73" t="s">
        <v>407</v>
      </c>
      <c r="C377" s="15" t="s">
        <v>89</v>
      </c>
      <c r="D377" s="15">
        <v>85</v>
      </c>
      <c r="E377" s="157"/>
      <c r="F377" s="71">
        <f>(D377*E377)</f>
        <v>0</v>
      </c>
    </row>
    <row r="378" spans="1:20">
      <c r="A378" s="139"/>
      <c r="B378" s="73"/>
      <c r="C378" s="15"/>
      <c r="D378" s="15"/>
      <c r="E378" s="71"/>
      <c r="F378" s="71"/>
    </row>
    <row r="379" spans="1:20" ht="38.25">
      <c r="A379" s="140">
        <f>COUNT($A$374:A378)+1</f>
        <v>3</v>
      </c>
      <c r="B379" s="73" t="s">
        <v>408</v>
      </c>
      <c r="C379" s="15" t="s">
        <v>221</v>
      </c>
      <c r="D379" s="15">
        <v>4</v>
      </c>
      <c r="E379" s="157"/>
      <c r="F379" s="71">
        <f>(D379*E379)</f>
        <v>0</v>
      </c>
    </row>
    <row r="380" spans="1:20">
      <c r="A380" s="139"/>
      <c r="B380" s="73"/>
      <c r="C380" s="15"/>
      <c r="D380" s="15"/>
      <c r="E380" s="71"/>
      <c r="F380" s="71"/>
    </row>
    <row r="381" spans="1:20" ht="25.5">
      <c r="A381" s="140">
        <f>COUNT($A$374:A380)+1</f>
        <v>4</v>
      </c>
      <c r="B381" s="73" t="s">
        <v>409</v>
      </c>
      <c r="C381" s="15" t="s">
        <v>221</v>
      </c>
      <c r="D381" s="15">
        <v>4</v>
      </c>
      <c r="E381" s="157"/>
      <c r="F381" s="71">
        <f>(D381*E381)</f>
        <v>0</v>
      </c>
    </row>
    <row r="382" spans="1:20">
      <c r="A382" s="139"/>
      <c r="B382" s="73"/>
      <c r="C382" s="15"/>
      <c r="D382" s="15"/>
      <c r="E382" s="71"/>
      <c r="F382" s="71"/>
    </row>
    <row r="383" spans="1:20">
      <c r="A383" s="140">
        <f>COUNT($A$374:A382)+1</f>
        <v>5</v>
      </c>
      <c r="B383" s="73" t="s">
        <v>410</v>
      </c>
      <c r="C383" s="15" t="s">
        <v>89</v>
      </c>
      <c r="D383" s="15">
        <v>95</v>
      </c>
      <c r="E383" s="157"/>
      <c r="F383" s="71">
        <f>(D383*E383)</f>
        <v>0</v>
      </c>
    </row>
    <row r="384" spans="1:20">
      <c r="A384" s="139"/>
      <c r="B384" s="73"/>
      <c r="C384" s="15"/>
      <c r="D384" s="15"/>
      <c r="E384" s="71"/>
      <c r="F384" s="71"/>
    </row>
    <row r="385" spans="1:6">
      <c r="A385" s="140">
        <f>COUNT($A$374:A384)+1</f>
        <v>6</v>
      </c>
      <c r="B385" s="73" t="s">
        <v>411</v>
      </c>
      <c r="C385" s="15" t="s">
        <v>89</v>
      </c>
      <c r="D385" s="15">
        <v>52</v>
      </c>
      <c r="E385" s="157"/>
      <c r="F385" s="71">
        <f>(D385*E385)</f>
        <v>0</v>
      </c>
    </row>
    <row r="386" spans="1:6">
      <c r="A386" s="139"/>
      <c r="B386" s="73"/>
      <c r="C386" s="15"/>
      <c r="D386" s="15"/>
      <c r="E386" s="71"/>
      <c r="F386" s="71"/>
    </row>
    <row r="387" spans="1:6" ht="25.5">
      <c r="A387" s="140">
        <f>COUNT($A$374:A386)+1</f>
        <v>7</v>
      </c>
      <c r="B387" s="73" t="s">
        <v>412</v>
      </c>
      <c r="C387" s="15" t="s">
        <v>221</v>
      </c>
      <c r="D387" s="15">
        <v>4</v>
      </c>
      <c r="E387" s="157"/>
      <c r="F387" s="71">
        <f>(D387*E387)</f>
        <v>0</v>
      </c>
    </row>
    <row r="388" spans="1:6">
      <c r="A388" s="143"/>
      <c r="B388" s="73"/>
      <c r="C388" s="15"/>
      <c r="D388" s="15"/>
      <c r="E388" s="71"/>
      <c r="F388" s="71"/>
    </row>
    <row r="389" spans="1:6" ht="24.75">
      <c r="A389" s="140">
        <f>COUNT($A$374:A388)+1</f>
        <v>8</v>
      </c>
      <c r="B389" s="73" t="s">
        <v>456</v>
      </c>
      <c r="C389" s="15" t="s">
        <v>221</v>
      </c>
      <c r="D389" s="15">
        <v>147</v>
      </c>
      <c r="E389" s="157"/>
      <c r="F389" s="71">
        <f>(D389*E389)</f>
        <v>0</v>
      </c>
    </row>
    <row r="390" spans="1:6">
      <c r="A390" s="143"/>
      <c r="B390" s="73"/>
      <c r="C390" s="15"/>
      <c r="D390" s="15"/>
      <c r="E390" s="71"/>
      <c r="F390" s="71"/>
    </row>
    <row r="391" spans="1:6">
      <c r="A391" s="140">
        <f>COUNT($A$374:A390)+1</f>
        <v>9</v>
      </c>
      <c r="B391" s="73" t="s">
        <v>413</v>
      </c>
      <c r="C391" s="15" t="s">
        <v>221</v>
      </c>
      <c r="D391" s="15">
        <v>1</v>
      </c>
      <c r="E391" s="157"/>
      <c r="F391" s="71">
        <f>(D391*E391)</f>
        <v>0</v>
      </c>
    </row>
    <row r="392" spans="1:6">
      <c r="A392" s="140"/>
      <c r="B392" s="73"/>
      <c r="C392" s="15"/>
      <c r="D392" s="15"/>
      <c r="E392" s="71"/>
      <c r="F392" s="71"/>
    </row>
    <row r="393" spans="1:6">
      <c r="A393" s="140">
        <f>COUNT($A$374:A392)+1</f>
        <v>10</v>
      </c>
      <c r="B393" s="73" t="s">
        <v>414</v>
      </c>
      <c r="C393" s="15" t="s">
        <v>221</v>
      </c>
      <c r="D393" s="15">
        <v>1</v>
      </c>
      <c r="E393" s="157"/>
      <c r="F393" s="71">
        <f>(D393*E393)</f>
        <v>0</v>
      </c>
    </row>
    <row r="394" spans="1:6">
      <c r="A394" s="140"/>
      <c r="B394" s="73"/>
      <c r="C394" s="15"/>
      <c r="D394" s="15"/>
      <c r="E394" s="71"/>
      <c r="F394" s="71"/>
    </row>
    <row r="395" spans="1:6">
      <c r="A395" s="140">
        <f>COUNT($A$374:A394)+1</f>
        <v>11</v>
      </c>
      <c r="B395" s="73" t="s">
        <v>415</v>
      </c>
      <c r="C395" s="15" t="s">
        <v>221</v>
      </c>
      <c r="D395" s="15">
        <v>30</v>
      </c>
      <c r="E395" s="157"/>
      <c r="F395" s="71">
        <f>(D395*E395)</f>
        <v>0</v>
      </c>
    </row>
    <row r="396" spans="1:6">
      <c r="A396" s="140"/>
      <c r="B396" s="73"/>
      <c r="C396" s="15"/>
      <c r="D396" s="15"/>
      <c r="E396" s="71"/>
      <c r="F396" s="71"/>
    </row>
    <row r="397" spans="1:6" ht="25.5">
      <c r="A397" s="140">
        <f>COUNT($A$374:A396)+1</f>
        <v>12</v>
      </c>
      <c r="B397" s="73" t="s">
        <v>416</v>
      </c>
      <c r="C397" s="15" t="s">
        <v>221</v>
      </c>
      <c r="D397" s="15">
        <v>10</v>
      </c>
      <c r="E397" s="157"/>
      <c r="F397" s="71">
        <f>(D397*E397)</f>
        <v>0</v>
      </c>
    </row>
    <row r="398" spans="1:6">
      <c r="A398" s="139"/>
      <c r="B398" s="73"/>
      <c r="C398" s="15"/>
      <c r="D398" s="15"/>
      <c r="E398" s="71"/>
      <c r="F398" s="71"/>
    </row>
    <row r="399" spans="1:6">
      <c r="A399" s="140">
        <f>COUNT($A$374:A398)+1</f>
        <v>13</v>
      </c>
      <c r="B399" s="73" t="s">
        <v>417</v>
      </c>
      <c r="C399" s="15" t="s">
        <v>418</v>
      </c>
      <c r="D399" s="15">
        <v>2</v>
      </c>
      <c r="E399" s="157"/>
      <c r="F399" s="71">
        <f>(D399*E399)</f>
        <v>0</v>
      </c>
    </row>
    <row r="400" spans="1:6">
      <c r="A400" s="139"/>
      <c r="B400" s="73"/>
      <c r="C400" s="15"/>
      <c r="D400" s="15"/>
      <c r="E400" s="71"/>
      <c r="F400" s="71"/>
    </row>
    <row r="401" spans="1:20">
      <c r="A401" s="140">
        <f>COUNT($A$374:A400)+1</f>
        <v>14</v>
      </c>
      <c r="B401" s="73" t="s">
        <v>419</v>
      </c>
      <c r="C401" s="15" t="s">
        <v>229</v>
      </c>
      <c r="D401" s="15">
        <v>1</v>
      </c>
      <c r="E401" s="157"/>
      <c r="F401" s="71">
        <f>(D401*E401)</f>
        <v>0</v>
      </c>
    </row>
    <row r="402" spans="1:20">
      <c r="A402" s="139"/>
      <c r="C402" s="15"/>
      <c r="D402" s="15"/>
      <c r="E402" s="71"/>
      <c r="F402" s="71"/>
    </row>
    <row r="403" spans="1:20" s="46" customFormat="1">
      <c r="A403" s="124"/>
      <c r="B403" s="224" t="str">
        <f>B373 &amp;" - SKUPAJ:"</f>
        <v>STRELOVODNA INŠTALACIJA,OZEMLJITVE - SKUPAJ:</v>
      </c>
      <c r="C403" s="239"/>
      <c r="D403" s="239"/>
      <c r="E403" s="240"/>
      <c r="F403" s="45">
        <f>SUM(F374:F402)</f>
        <v>0</v>
      </c>
      <c r="G403" s="40"/>
      <c r="H403" s="45"/>
      <c r="I403" s="40"/>
      <c r="J403" s="40"/>
      <c r="K403" s="40"/>
      <c r="L403" s="40"/>
      <c r="M403" s="40"/>
      <c r="N403" s="40"/>
      <c r="O403" s="40"/>
      <c r="P403" s="40"/>
      <c r="Q403" s="40"/>
      <c r="R403" s="40"/>
      <c r="S403" s="40"/>
      <c r="T403" s="40"/>
    </row>
    <row r="404" spans="1:20">
      <c r="A404" s="139"/>
      <c r="B404" s="67"/>
      <c r="C404" s="15"/>
      <c r="D404" s="15"/>
      <c r="E404" s="15"/>
      <c r="F404" s="15"/>
    </row>
    <row r="405" spans="1:20" ht="15">
      <c r="A405" s="139"/>
      <c r="C405" s="15"/>
      <c r="D405" s="15"/>
      <c r="E405" s="15"/>
      <c r="F405" s="100">
        <f>F403++F370+F346+F312+F264+F194+F157+F52</f>
        <v>0</v>
      </c>
      <c r="H405" s="100"/>
    </row>
    <row r="406" spans="1:20" ht="15">
      <c r="F406" s="100"/>
    </row>
    <row r="409" spans="1:20">
      <c r="E409" s="74"/>
      <c r="F409" s="74"/>
    </row>
    <row r="410" spans="1:20">
      <c r="E410" s="74"/>
      <c r="F410" s="74"/>
    </row>
    <row r="411" spans="1:20">
      <c r="E411" s="74"/>
      <c r="F411" s="74"/>
    </row>
    <row r="412" spans="1:20">
      <c r="E412" s="74"/>
      <c r="F412" s="74"/>
    </row>
    <row r="413" spans="1:20">
      <c r="E413" s="74"/>
      <c r="F413" s="74"/>
    </row>
    <row r="414" spans="1:20">
      <c r="E414" s="74"/>
      <c r="F414" s="74"/>
    </row>
    <row r="415" spans="1:20">
      <c r="E415" s="74"/>
      <c r="F415" s="74"/>
    </row>
    <row r="416" spans="1:20">
      <c r="E416" s="74"/>
      <c r="F416" s="74"/>
    </row>
    <row r="417" spans="5:6">
      <c r="E417" s="74"/>
      <c r="F417" s="74"/>
    </row>
    <row r="418" spans="5:6">
      <c r="E418" s="74"/>
      <c r="F418" s="74"/>
    </row>
    <row r="419" spans="5:6">
      <c r="E419" s="74"/>
      <c r="F419" s="74"/>
    </row>
  </sheetData>
  <sheetProtection algorithmName="SHA-512" hashValue="/xKExHIiaWp0e8rj1PfaVDu/llsW77JDa35kHznexp96VZv4e2Xq4psoPyGaDI9qUOFJFwQjlZEmAzX2vrKLYA==" saltValue="/aFeeuclkATAT8jnVC6s1A==" spinCount="100000" sheet="1" objects="1" scenarios="1" selectLockedCells="1"/>
  <mergeCells count="40">
    <mergeCell ref="B403:E403"/>
    <mergeCell ref="B2:F2"/>
    <mergeCell ref="B267:F267"/>
    <mergeCell ref="B315:F315"/>
    <mergeCell ref="B349:F349"/>
    <mergeCell ref="B373:F373"/>
    <mergeCell ref="B312:E312"/>
    <mergeCell ref="B346:E346"/>
    <mergeCell ref="B370:E370"/>
    <mergeCell ref="B264:E264"/>
    <mergeCell ref="B54:F54"/>
    <mergeCell ref="B160:F160"/>
    <mergeCell ref="B197:F197"/>
    <mergeCell ref="B3:F3"/>
    <mergeCell ref="B14:F14"/>
    <mergeCell ref="B52:E52"/>
    <mergeCell ref="B157:E157"/>
    <mergeCell ref="B194:E194"/>
    <mergeCell ref="A317:A321"/>
    <mergeCell ref="A323:A326"/>
    <mergeCell ref="A296:A308"/>
    <mergeCell ref="A288:A289"/>
    <mergeCell ref="A282:A286"/>
    <mergeCell ref="A274:A280"/>
    <mergeCell ref="A269:A272"/>
    <mergeCell ref="A244:A262"/>
    <mergeCell ref="A222:A242"/>
    <mergeCell ref="A212:A220"/>
    <mergeCell ref="A162:A186"/>
    <mergeCell ref="A75:A80"/>
    <mergeCell ref="A56:A73"/>
    <mergeCell ref="A129:A130"/>
    <mergeCell ref="A96:A98"/>
    <mergeCell ref="A87:A94"/>
    <mergeCell ref="A82:A83"/>
    <mergeCell ref="A104:A107"/>
    <mergeCell ref="A109:A112"/>
    <mergeCell ref="A114:A116"/>
    <mergeCell ref="A118:A119"/>
    <mergeCell ref="A121:A125"/>
  </mergeCells>
  <conditionalFormatting sqref="E308:E963 E4:E296">
    <cfRule type="expression" dxfId="2" priority="1">
      <formula>$D4&gt;0</formula>
    </cfRule>
  </conditionalFormatting>
  <pageMargins left="0.70866141732283472" right="0.39370078740157483" top="0.62992125984251968" bottom="0.35" header="0.19685039370078741" footer="0.11811023622047245"/>
  <pageSetup paperSize="9" scale="81" fitToHeight="50" orientation="portrait" r:id="rId1"/>
  <headerFooter>
    <oddHeader>&amp;L&amp;G</oddHeader>
    <oddFooter>&amp;C&amp;P od &amp;N&amp;R&amp;K000000&amp;P/&amp;N</oddFooter>
  </headerFooter>
  <rowBreaks count="6" manualBreakCount="6">
    <brk id="28" max="6" man="1"/>
    <brk id="53" max="6" man="1"/>
    <brk id="99" max="6" man="1"/>
    <brk id="159" max="5" man="1"/>
    <brk id="194" max="5" man="1"/>
    <brk id="242" max="6"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pageSetUpPr fitToPage="1"/>
  </sheetPr>
  <dimension ref="A1:R2000"/>
  <sheetViews>
    <sheetView view="pageBreakPreview" topLeftCell="A58" zoomScale="120" zoomScaleNormal="100" zoomScaleSheetLayoutView="120" workbookViewId="0">
      <selection activeCell="E64" sqref="E64"/>
    </sheetView>
  </sheetViews>
  <sheetFormatPr defaultColWidth="9.140625" defaultRowHeight="12.75"/>
  <cols>
    <col min="1" max="1" width="5.7109375" style="125" customWidth="1"/>
    <col min="2" max="2" width="55.7109375" style="30" customWidth="1"/>
    <col min="3" max="3" width="5.7109375" style="113" customWidth="1"/>
    <col min="4" max="4" width="10.7109375" style="113" customWidth="1"/>
    <col min="5" max="6" width="13.7109375" style="31" customWidth="1"/>
    <col min="7" max="16384" width="9.140625" style="1"/>
  </cols>
  <sheetData>
    <row r="1" spans="1:6" s="40" customFormat="1">
      <c r="A1" s="129" t="s">
        <v>151</v>
      </c>
      <c r="B1" s="223" t="s">
        <v>463</v>
      </c>
      <c r="C1" s="223"/>
      <c r="D1" s="223"/>
      <c r="E1" s="223"/>
      <c r="F1" s="223"/>
    </row>
    <row r="2" spans="1:6" s="107" customFormat="1">
      <c r="A2" s="126" t="s">
        <v>30</v>
      </c>
      <c r="B2" s="104" t="s">
        <v>31</v>
      </c>
      <c r="C2" s="105" t="s">
        <v>32</v>
      </c>
      <c r="D2" s="105" t="s">
        <v>56</v>
      </c>
      <c r="E2" s="152" t="s">
        <v>33</v>
      </c>
      <c r="F2" s="106" t="s">
        <v>28</v>
      </c>
    </row>
    <row r="3" spans="1:6">
      <c r="A3" s="123"/>
      <c r="B3" s="2"/>
      <c r="C3" s="60"/>
      <c r="D3" s="60"/>
      <c r="E3" s="4"/>
      <c r="F3" s="4"/>
    </row>
    <row r="4" spans="1:6" ht="76.5">
      <c r="A4" s="242">
        <v>1</v>
      </c>
      <c r="B4" s="7" t="s">
        <v>152</v>
      </c>
      <c r="C4" s="114"/>
      <c r="D4" s="108"/>
      <c r="E4" s="9"/>
      <c r="F4" s="9"/>
    </row>
    <row r="5" spans="1:6">
      <c r="A5" s="242"/>
      <c r="B5" s="10" t="s">
        <v>118</v>
      </c>
      <c r="C5" s="114"/>
      <c r="D5" s="108"/>
      <c r="E5" s="16"/>
      <c r="F5" s="9"/>
    </row>
    <row r="6" spans="1:6">
      <c r="A6" s="242"/>
      <c r="B6" s="10" t="s">
        <v>119</v>
      </c>
      <c r="C6" s="114" t="s">
        <v>83</v>
      </c>
      <c r="D6" s="108">
        <v>2</v>
      </c>
      <c r="E6" s="163"/>
      <c r="F6" s="9">
        <f>D6*E6</f>
        <v>0</v>
      </c>
    </row>
    <row r="7" spans="1:6">
      <c r="A7" s="242"/>
      <c r="B7" s="10" t="s">
        <v>120</v>
      </c>
      <c r="C7" s="114" t="s">
        <v>83</v>
      </c>
      <c r="D7" s="108">
        <v>2</v>
      </c>
      <c r="E7" s="163"/>
      <c r="F7" s="9">
        <f>D7*E7</f>
        <v>0</v>
      </c>
    </row>
    <row r="8" spans="1:6">
      <c r="A8" s="242"/>
      <c r="B8" s="10" t="s">
        <v>121</v>
      </c>
      <c r="C8" s="114" t="s">
        <v>83</v>
      </c>
      <c r="D8" s="108">
        <v>3</v>
      </c>
      <c r="E8" s="163"/>
      <c r="F8" s="9">
        <f>D8*E8</f>
        <v>0</v>
      </c>
    </row>
    <row r="9" spans="1:6">
      <c r="A9" s="123"/>
      <c r="B9" s="11"/>
      <c r="C9" s="60"/>
      <c r="D9" s="85"/>
      <c r="E9" s="16"/>
      <c r="F9" s="9"/>
    </row>
    <row r="10" spans="1:6" ht="89.25">
      <c r="A10" s="242">
        <f>COUNT($A$3:A9)+1</f>
        <v>2</v>
      </c>
      <c r="B10" s="7" t="s">
        <v>153</v>
      </c>
      <c r="C10" s="114"/>
      <c r="D10" s="108"/>
      <c r="E10" s="16"/>
      <c r="F10" s="9"/>
    </row>
    <row r="11" spans="1:6">
      <c r="A11" s="242"/>
      <c r="B11" s="10" t="s">
        <v>122</v>
      </c>
      <c r="C11" s="114"/>
      <c r="D11" s="108"/>
      <c r="E11" s="16"/>
      <c r="F11" s="9"/>
    </row>
    <row r="12" spans="1:6">
      <c r="A12" s="242"/>
      <c r="B12" s="10" t="s">
        <v>123</v>
      </c>
      <c r="C12" s="114" t="s">
        <v>83</v>
      </c>
      <c r="D12" s="108">
        <v>1</v>
      </c>
      <c r="E12" s="163"/>
      <c r="F12" s="9">
        <f t="shared" ref="F12:F25" si="0">D12*E12</f>
        <v>0</v>
      </c>
    </row>
    <row r="13" spans="1:6">
      <c r="A13" s="242"/>
      <c r="B13" s="10" t="s">
        <v>124</v>
      </c>
      <c r="C13" s="114" t="s">
        <v>83</v>
      </c>
      <c r="D13" s="108">
        <v>4</v>
      </c>
      <c r="E13" s="163"/>
      <c r="F13" s="9">
        <f t="shared" si="0"/>
        <v>0</v>
      </c>
    </row>
    <row r="14" spans="1:6">
      <c r="A14" s="242"/>
      <c r="B14" s="10" t="s">
        <v>125</v>
      </c>
      <c r="C14" s="114" t="s">
        <v>83</v>
      </c>
      <c r="D14" s="108">
        <v>2</v>
      </c>
      <c r="E14" s="163"/>
      <c r="F14" s="9">
        <f t="shared" si="0"/>
        <v>0</v>
      </c>
    </row>
    <row r="15" spans="1:6">
      <c r="A15" s="242"/>
      <c r="B15" s="10" t="s">
        <v>126</v>
      </c>
      <c r="C15" s="114" t="s">
        <v>83</v>
      </c>
      <c r="D15" s="108">
        <v>1</v>
      </c>
      <c r="E15" s="163"/>
      <c r="F15" s="9">
        <f t="shared" si="0"/>
        <v>0</v>
      </c>
    </row>
    <row r="16" spans="1:6">
      <c r="A16" s="242"/>
      <c r="B16" s="10" t="s">
        <v>127</v>
      </c>
      <c r="C16" s="114" t="s">
        <v>83</v>
      </c>
      <c r="D16" s="108">
        <v>2</v>
      </c>
      <c r="E16" s="163"/>
      <c r="F16" s="9">
        <f t="shared" si="0"/>
        <v>0</v>
      </c>
    </row>
    <row r="17" spans="1:6">
      <c r="A17" s="242"/>
      <c r="B17" s="12" t="s">
        <v>128</v>
      </c>
      <c r="C17" s="114" t="s">
        <v>83</v>
      </c>
      <c r="D17" s="108">
        <v>2</v>
      </c>
      <c r="E17" s="164"/>
      <c r="F17" s="9">
        <f t="shared" si="0"/>
        <v>0</v>
      </c>
    </row>
    <row r="18" spans="1:6">
      <c r="A18" s="242"/>
      <c r="B18" s="10" t="s">
        <v>129</v>
      </c>
      <c r="C18" s="114" t="s">
        <v>83</v>
      </c>
      <c r="D18" s="108">
        <v>4</v>
      </c>
      <c r="E18" s="163"/>
      <c r="F18" s="9">
        <f t="shared" si="0"/>
        <v>0</v>
      </c>
    </row>
    <row r="19" spans="1:6">
      <c r="A19" s="242"/>
      <c r="B19" s="10" t="s">
        <v>130</v>
      </c>
      <c r="C19" s="115" t="s">
        <v>83</v>
      </c>
      <c r="D19" s="108">
        <f>5-2</f>
        <v>3</v>
      </c>
      <c r="E19" s="163"/>
      <c r="F19" s="9">
        <f t="shared" si="0"/>
        <v>0</v>
      </c>
    </row>
    <row r="20" spans="1:6">
      <c r="A20" s="242"/>
      <c r="B20" s="10" t="s">
        <v>131</v>
      </c>
      <c r="C20" s="115" t="s">
        <v>83</v>
      </c>
      <c r="D20" s="109">
        <v>1</v>
      </c>
      <c r="E20" s="164"/>
      <c r="F20" s="9">
        <f t="shared" si="0"/>
        <v>0</v>
      </c>
    </row>
    <row r="21" spans="1:6">
      <c r="A21" s="242"/>
      <c r="B21" s="34" t="s">
        <v>132</v>
      </c>
      <c r="C21" s="114" t="s">
        <v>83</v>
      </c>
      <c r="D21" s="108">
        <v>5</v>
      </c>
      <c r="E21" s="164"/>
      <c r="F21" s="9">
        <f t="shared" si="0"/>
        <v>0</v>
      </c>
    </row>
    <row r="22" spans="1:6">
      <c r="A22" s="242"/>
      <c r="B22" s="34" t="s">
        <v>133</v>
      </c>
      <c r="C22" s="114" t="s">
        <v>83</v>
      </c>
      <c r="D22" s="108">
        <v>1</v>
      </c>
      <c r="E22" s="164"/>
      <c r="F22" s="9">
        <f t="shared" si="0"/>
        <v>0</v>
      </c>
    </row>
    <row r="23" spans="1:6">
      <c r="A23" s="242"/>
      <c r="B23" s="34" t="s">
        <v>134</v>
      </c>
      <c r="C23" s="114" t="s">
        <v>83</v>
      </c>
      <c r="D23" s="108">
        <v>3</v>
      </c>
      <c r="E23" s="164"/>
      <c r="F23" s="9">
        <f t="shared" si="0"/>
        <v>0</v>
      </c>
    </row>
    <row r="24" spans="1:6">
      <c r="A24" s="242"/>
      <c r="B24" s="11" t="s">
        <v>135</v>
      </c>
      <c r="C24" s="114" t="s">
        <v>83</v>
      </c>
      <c r="D24" s="108">
        <v>1</v>
      </c>
      <c r="E24" s="163"/>
      <c r="F24" s="9">
        <f t="shared" si="0"/>
        <v>0</v>
      </c>
    </row>
    <row r="25" spans="1:6">
      <c r="A25" s="242"/>
      <c r="B25" s="10" t="s">
        <v>136</v>
      </c>
      <c r="C25" s="116" t="s">
        <v>83</v>
      </c>
      <c r="D25" s="108">
        <v>6</v>
      </c>
      <c r="E25" s="164"/>
      <c r="F25" s="9">
        <f t="shared" si="0"/>
        <v>0</v>
      </c>
    </row>
    <row r="26" spans="1:6">
      <c r="A26" s="6"/>
      <c r="B26" s="10"/>
      <c r="C26" s="116"/>
      <c r="D26" s="108"/>
      <c r="E26" s="211"/>
      <c r="F26" s="9"/>
    </row>
    <row r="27" spans="1:6" ht="38.25">
      <c r="A27" s="242">
        <f>COUNT($A$3:A25)+1</f>
        <v>3</v>
      </c>
      <c r="B27" s="7" t="s">
        <v>154</v>
      </c>
      <c r="C27" s="114"/>
      <c r="D27" s="108"/>
      <c r="E27" s="16"/>
      <c r="F27" s="9"/>
    </row>
    <row r="28" spans="1:6">
      <c r="A28" s="242"/>
      <c r="B28" s="11" t="s">
        <v>137</v>
      </c>
      <c r="C28" s="60" t="s">
        <v>101</v>
      </c>
      <c r="D28" s="85">
        <v>5</v>
      </c>
      <c r="E28" s="163"/>
      <c r="F28" s="9">
        <f>D28*E28</f>
        <v>0</v>
      </c>
    </row>
    <row r="29" spans="1:6">
      <c r="A29" s="6"/>
      <c r="B29" s="10"/>
      <c r="C29" s="119"/>
      <c r="D29" s="112"/>
      <c r="E29" s="24"/>
      <c r="F29" s="24"/>
    </row>
    <row r="30" spans="1:6" ht="38.25">
      <c r="A30" s="242">
        <f>COUNT($A$3:A29)+1</f>
        <v>4</v>
      </c>
      <c r="B30" s="7" t="s">
        <v>155</v>
      </c>
      <c r="C30" s="114"/>
      <c r="D30" s="108"/>
      <c r="E30" s="16"/>
      <c r="F30" s="9"/>
    </row>
    <row r="31" spans="1:6">
      <c r="A31" s="242"/>
      <c r="B31" s="24" t="s">
        <v>137</v>
      </c>
      <c r="C31" s="118" t="s">
        <v>101</v>
      </c>
      <c r="D31" s="108">
        <v>5</v>
      </c>
      <c r="E31" s="165"/>
      <c r="F31" s="9">
        <f>D31*E31</f>
        <v>0</v>
      </c>
    </row>
    <row r="32" spans="1:6">
      <c r="A32" s="123"/>
      <c r="B32" s="20"/>
      <c r="C32" s="118"/>
      <c r="D32" s="108"/>
      <c r="E32" s="16"/>
      <c r="F32" s="9"/>
    </row>
    <row r="33" spans="1:6" ht="38.25">
      <c r="A33" s="6">
        <f>COUNT($A$3:A32)+1</f>
        <v>5</v>
      </c>
      <c r="B33" s="7" t="s">
        <v>156</v>
      </c>
      <c r="C33" s="118" t="s">
        <v>101</v>
      </c>
      <c r="D33" s="108">
        <v>40</v>
      </c>
      <c r="E33" s="163"/>
      <c r="F33" s="9">
        <f>D33*E33</f>
        <v>0</v>
      </c>
    </row>
    <row r="34" spans="1:6">
      <c r="A34" s="6"/>
      <c r="B34" s="10"/>
      <c r="C34" s="118"/>
      <c r="D34" s="108"/>
      <c r="E34" s="16"/>
      <c r="F34" s="9"/>
    </row>
    <row r="35" spans="1:6" ht="51">
      <c r="A35" s="6">
        <f>COUNT($A$3:A34)+1</f>
        <v>6</v>
      </c>
      <c r="B35" s="10" t="s">
        <v>464</v>
      </c>
      <c r="C35" s="118" t="s">
        <v>101</v>
      </c>
      <c r="D35" s="108">
        <v>39</v>
      </c>
      <c r="E35" s="163"/>
      <c r="F35" s="9">
        <f>D35*E35</f>
        <v>0</v>
      </c>
    </row>
    <row r="36" spans="1:6">
      <c r="A36" s="6"/>
      <c r="B36" s="10"/>
      <c r="C36" s="114"/>
      <c r="D36" s="108"/>
      <c r="E36" s="16"/>
      <c r="F36" s="9"/>
    </row>
    <row r="37" spans="1:6" ht="102">
      <c r="A37" s="242">
        <f>COUNT($A$3:A36)+1</f>
        <v>7</v>
      </c>
      <c r="B37" s="20" t="s">
        <v>465</v>
      </c>
      <c r="C37" s="118"/>
      <c r="D37" s="108"/>
      <c r="E37" s="16"/>
      <c r="F37" s="9"/>
    </row>
    <row r="38" spans="1:6">
      <c r="A38" s="242"/>
      <c r="B38" s="7" t="s">
        <v>90</v>
      </c>
      <c r="C38" s="60"/>
      <c r="D38" s="85"/>
      <c r="E38" s="16"/>
      <c r="F38" s="9"/>
    </row>
    <row r="39" spans="1:6">
      <c r="A39" s="242"/>
      <c r="B39" s="11" t="s">
        <v>91</v>
      </c>
      <c r="C39" s="114" t="s">
        <v>89</v>
      </c>
      <c r="D39" s="108">
        <v>320</v>
      </c>
      <c r="E39" s="163"/>
      <c r="F39" s="9">
        <f t="shared" ref="F39:F42" si="1">D39*E39</f>
        <v>0</v>
      </c>
    </row>
    <row r="40" spans="1:6">
      <c r="A40" s="242"/>
      <c r="B40" s="11" t="s">
        <v>92</v>
      </c>
      <c r="C40" s="114" t="s">
        <v>89</v>
      </c>
      <c r="D40" s="108">
        <v>123</v>
      </c>
      <c r="E40" s="163"/>
      <c r="F40" s="9">
        <f t="shared" si="1"/>
        <v>0</v>
      </c>
    </row>
    <row r="41" spans="1:6">
      <c r="A41" s="242"/>
      <c r="B41" s="11" t="s">
        <v>93</v>
      </c>
      <c r="C41" s="60" t="s">
        <v>89</v>
      </c>
      <c r="D41" s="85">
        <v>66</v>
      </c>
      <c r="E41" s="163"/>
      <c r="F41" s="9">
        <f t="shared" si="1"/>
        <v>0</v>
      </c>
    </row>
    <row r="42" spans="1:6">
      <c r="A42" s="242"/>
      <c r="B42" s="11" t="s">
        <v>138</v>
      </c>
      <c r="C42" s="60" t="s">
        <v>89</v>
      </c>
      <c r="D42" s="85">
        <v>46</v>
      </c>
      <c r="E42" s="163"/>
      <c r="F42" s="9">
        <f t="shared" si="1"/>
        <v>0</v>
      </c>
    </row>
    <row r="43" spans="1:6">
      <c r="A43" s="123"/>
      <c r="B43" s="11"/>
      <c r="C43" s="114"/>
      <c r="D43" s="108"/>
      <c r="E43" s="16"/>
      <c r="F43" s="9"/>
    </row>
    <row r="44" spans="1:6" ht="78">
      <c r="A44" s="242">
        <f>COUNT($A$3:A43)+1</f>
        <v>8</v>
      </c>
      <c r="B44" s="11" t="s">
        <v>466</v>
      </c>
      <c r="C44" s="60"/>
      <c r="D44" s="85"/>
      <c r="E44" s="16"/>
      <c r="F44" s="9"/>
    </row>
    <row r="45" spans="1:6">
      <c r="A45" s="242"/>
      <c r="B45" s="10" t="s">
        <v>139</v>
      </c>
      <c r="C45" s="60"/>
      <c r="D45" s="85"/>
      <c r="E45" s="16"/>
      <c r="F45" s="9"/>
    </row>
    <row r="46" spans="1:6">
      <c r="A46" s="242"/>
      <c r="B46" s="11" t="s">
        <v>140</v>
      </c>
      <c r="C46" s="114" t="s">
        <v>89</v>
      </c>
      <c r="D46" s="108">
        <v>53</v>
      </c>
      <c r="E46" s="163"/>
      <c r="F46" s="9">
        <f>D46*E46</f>
        <v>0</v>
      </c>
    </row>
    <row r="47" spans="1:6">
      <c r="A47" s="242"/>
      <c r="B47" s="11" t="s">
        <v>141</v>
      </c>
      <c r="C47" s="60" t="s">
        <v>89</v>
      </c>
      <c r="D47" s="85">
        <v>19</v>
      </c>
      <c r="E47" s="163"/>
      <c r="F47" s="9">
        <f>D47*E47</f>
        <v>0</v>
      </c>
    </row>
    <row r="48" spans="1:6">
      <c r="A48" s="242"/>
      <c r="B48" s="10" t="s">
        <v>142</v>
      </c>
      <c r="C48" s="60" t="s">
        <v>89</v>
      </c>
      <c r="D48" s="85">
        <v>8</v>
      </c>
      <c r="E48" s="163"/>
      <c r="F48" s="9">
        <f t="shared" ref="F48:F50" si="2">D48*E48</f>
        <v>0</v>
      </c>
    </row>
    <row r="49" spans="1:6">
      <c r="A49" s="242"/>
      <c r="B49" s="10" t="s">
        <v>143</v>
      </c>
      <c r="C49" s="114" t="s">
        <v>89</v>
      </c>
      <c r="D49" s="108">
        <v>3</v>
      </c>
      <c r="E49" s="163"/>
      <c r="F49" s="9">
        <f t="shared" si="2"/>
        <v>0</v>
      </c>
    </row>
    <row r="50" spans="1:6">
      <c r="A50" s="242"/>
      <c r="B50" s="10" t="s">
        <v>144</v>
      </c>
      <c r="C50" s="114" t="s">
        <v>89</v>
      </c>
      <c r="D50" s="108">
        <v>21</v>
      </c>
      <c r="E50" s="163"/>
      <c r="F50" s="9">
        <f t="shared" si="2"/>
        <v>0</v>
      </c>
    </row>
    <row r="51" spans="1:6">
      <c r="A51" s="6"/>
      <c r="B51" s="25"/>
      <c r="C51" s="60"/>
      <c r="D51" s="85"/>
      <c r="E51" s="16"/>
      <c r="F51" s="9"/>
    </row>
    <row r="52" spans="1:6" ht="63.75">
      <c r="A52" s="242">
        <f>COUNT($A$3:A51)+1</f>
        <v>9</v>
      </c>
      <c r="B52" s="10" t="s">
        <v>467</v>
      </c>
      <c r="C52" s="114"/>
      <c r="D52" s="108"/>
      <c r="E52" s="16"/>
      <c r="F52" s="9"/>
    </row>
    <row r="53" spans="1:6" ht="25.5">
      <c r="A53" s="242"/>
      <c r="B53" s="10" t="s">
        <v>145</v>
      </c>
      <c r="C53" s="114"/>
      <c r="D53" s="108"/>
      <c r="E53" s="16"/>
      <c r="F53" s="9"/>
    </row>
    <row r="54" spans="1:6">
      <c r="A54" s="242"/>
      <c r="B54" s="10" t="s">
        <v>146</v>
      </c>
      <c r="C54" s="117" t="s">
        <v>89</v>
      </c>
      <c r="D54" s="108">
        <v>8</v>
      </c>
      <c r="E54" s="163"/>
      <c r="F54" s="9">
        <f t="shared" ref="F54:F56" si="3">D54*E54</f>
        <v>0</v>
      </c>
    </row>
    <row r="55" spans="1:6">
      <c r="A55" s="242"/>
      <c r="B55" s="10" t="s">
        <v>147</v>
      </c>
      <c r="C55" s="117" t="s">
        <v>89</v>
      </c>
      <c r="D55" s="108">
        <v>6</v>
      </c>
      <c r="E55" s="163"/>
      <c r="F55" s="9">
        <f t="shared" si="3"/>
        <v>0</v>
      </c>
    </row>
    <row r="56" spans="1:6">
      <c r="A56" s="242"/>
      <c r="B56" s="11" t="s">
        <v>148</v>
      </c>
      <c r="C56" s="60" t="s">
        <v>89</v>
      </c>
      <c r="D56" s="85">
        <v>21</v>
      </c>
      <c r="E56" s="163"/>
      <c r="F56" s="9">
        <f t="shared" si="3"/>
        <v>0</v>
      </c>
    </row>
    <row r="57" spans="1:6">
      <c r="A57" s="6"/>
      <c r="B57" s="7"/>
      <c r="C57" s="117"/>
      <c r="D57" s="108"/>
      <c r="E57" s="212"/>
      <c r="F57" s="9"/>
    </row>
    <row r="58" spans="1:6" ht="76.5">
      <c r="A58" s="242">
        <f>COUNT($A$3:A57)+1</f>
        <v>10</v>
      </c>
      <c r="B58" s="10" t="s">
        <v>468</v>
      </c>
      <c r="C58" s="117"/>
      <c r="D58" s="108"/>
      <c r="E58" s="212"/>
      <c r="F58" s="9"/>
    </row>
    <row r="59" spans="1:6">
      <c r="A59" s="242"/>
      <c r="B59" s="18" t="s">
        <v>149</v>
      </c>
      <c r="C59" s="117"/>
      <c r="D59" s="108"/>
      <c r="E59" s="211"/>
      <c r="F59" s="9"/>
    </row>
    <row r="60" spans="1:6">
      <c r="A60" s="242"/>
      <c r="B60" s="11" t="s">
        <v>150</v>
      </c>
      <c r="C60" s="114" t="s">
        <v>101</v>
      </c>
      <c r="D60" s="108">
        <v>3</v>
      </c>
      <c r="E60" s="163"/>
      <c r="F60" s="9">
        <f>D60*E60</f>
        <v>0</v>
      </c>
    </row>
    <row r="61" spans="1:6">
      <c r="A61" s="6"/>
      <c r="B61" s="7"/>
      <c r="C61" s="15"/>
      <c r="D61" s="15"/>
      <c r="E61" s="213"/>
      <c r="F61" s="9"/>
    </row>
    <row r="62" spans="1:6" ht="38.25">
      <c r="A62" s="242">
        <f>COUNT($A$2:A61)+1</f>
        <v>11</v>
      </c>
      <c r="B62" s="18" t="s">
        <v>469</v>
      </c>
      <c r="C62" s="15"/>
      <c r="D62" s="15"/>
      <c r="E62" s="213"/>
      <c r="F62" s="9"/>
    </row>
    <row r="63" spans="1:6">
      <c r="A63" s="242"/>
      <c r="B63" s="10" t="s">
        <v>111</v>
      </c>
      <c r="C63" s="15"/>
      <c r="D63" s="15"/>
      <c r="E63" s="213"/>
      <c r="F63" s="9"/>
    </row>
    <row r="64" spans="1:6">
      <c r="A64" s="242"/>
      <c r="B64" s="22" t="s">
        <v>112</v>
      </c>
      <c r="C64" s="116" t="s">
        <v>101</v>
      </c>
      <c r="D64" s="108">
        <v>6</v>
      </c>
      <c r="E64" s="163"/>
      <c r="F64" s="9">
        <f>D64*E64</f>
        <v>0</v>
      </c>
    </row>
    <row r="65" spans="1:18">
      <c r="A65" s="6"/>
      <c r="B65" s="27"/>
      <c r="C65" s="15"/>
      <c r="D65" s="15"/>
      <c r="E65" s="213"/>
      <c r="F65" s="9"/>
    </row>
    <row r="66" spans="1:18" ht="38.25">
      <c r="A66" s="6">
        <f>COUNT($A$3:A65)+1</f>
        <v>12</v>
      </c>
      <c r="B66" s="7" t="s">
        <v>157</v>
      </c>
      <c r="C66" s="114" t="s">
        <v>83</v>
      </c>
      <c r="D66" s="108">
        <v>1</v>
      </c>
      <c r="E66" s="163"/>
      <c r="F66" s="9">
        <f>D66*E66</f>
        <v>0</v>
      </c>
    </row>
    <row r="67" spans="1:18">
      <c r="A67" s="6"/>
      <c r="B67" s="7"/>
      <c r="C67" s="114"/>
      <c r="D67" s="108"/>
      <c r="E67" s="16"/>
      <c r="F67" s="9"/>
    </row>
    <row r="68" spans="1:18" ht="38.25">
      <c r="A68" s="6">
        <f>COUNT($A$3:A67)+1</f>
        <v>13</v>
      </c>
      <c r="B68" s="7" t="s">
        <v>158</v>
      </c>
      <c r="C68" s="114" t="s">
        <v>83</v>
      </c>
      <c r="D68" s="108">
        <v>1</v>
      </c>
      <c r="E68" s="163"/>
      <c r="F68" s="9">
        <f>D68*E68</f>
        <v>0</v>
      </c>
    </row>
    <row r="69" spans="1:18">
      <c r="A69" s="6"/>
      <c r="B69" s="11"/>
      <c r="C69" s="60"/>
      <c r="D69" s="85"/>
      <c r="E69" s="16"/>
      <c r="F69" s="9"/>
    </row>
    <row r="70" spans="1:18" ht="38.25">
      <c r="A70" s="6">
        <f>COUNT($A$3:A69)+1</f>
        <v>14</v>
      </c>
      <c r="B70" s="7" t="s">
        <v>159</v>
      </c>
      <c r="C70" s="114" t="s">
        <v>83</v>
      </c>
      <c r="D70" s="108">
        <v>1</v>
      </c>
      <c r="E70" s="163"/>
      <c r="F70" s="9">
        <f>D70*E70</f>
        <v>0</v>
      </c>
    </row>
    <row r="71" spans="1:18">
      <c r="A71" s="6"/>
      <c r="B71" s="11"/>
      <c r="C71" s="60"/>
      <c r="D71" s="85"/>
      <c r="E71" s="16"/>
      <c r="F71" s="9"/>
    </row>
    <row r="72" spans="1:18" ht="25.5">
      <c r="A72" s="6">
        <f>COUNT($A$3:A71)+1</f>
        <v>15</v>
      </c>
      <c r="B72" s="7" t="s">
        <v>160</v>
      </c>
      <c r="C72" s="114" t="s">
        <v>83</v>
      </c>
      <c r="D72" s="108">
        <v>1</v>
      </c>
      <c r="E72" s="163"/>
      <c r="F72" s="9">
        <f>D72*E72</f>
        <v>0</v>
      </c>
    </row>
    <row r="73" spans="1:18">
      <c r="A73" s="6"/>
      <c r="B73" s="11"/>
      <c r="C73" s="60"/>
      <c r="D73" s="85"/>
      <c r="E73" s="16"/>
      <c r="F73" s="9"/>
    </row>
    <row r="74" spans="1:18" ht="38.25">
      <c r="A74" s="6">
        <f>COUNT($A$3:A72)+1</f>
        <v>16</v>
      </c>
      <c r="B74" s="7" t="s">
        <v>161</v>
      </c>
      <c r="C74" s="114" t="s">
        <v>83</v>
      </c>
      <c r="D74" s="108">
        <v>1</v>
      </c>
      <c r="E74" s="163"/>
      <c r="F74" s="9">
        <f>D74*E74</f>
        <v>0</v>
      </c>
    </row>
    <row r="75" spans="1:18">
      <c r="A75" s="6"/>
      <c r="B75" s="11"/>
      <c r="C75" s="60"/>
      <c r="D75" s="85"/>
      <c r="E75" s="16"/>
      <c r="F75" s="9"/>
    </row>
    <row r="76" spans="1:18" ht="38.25">
      <c r="A76" s="6">
        <f>COUNT($A$3:A75)+1</f>
        <v>17</v>
      </c>
      <c r="B76" s="7" t="s">
        <v>162</v>
      </c>
      <c r="C76" s="114" t="s">
        <v>83</v>
      </c>
      <c r="D76" s="108">
        <v>1</v>
      </c>
      <c r="E76" s="163"/>
      <c r="F76" s="9">
        <f>D76*E76</f>
        <v>0</v>
      </c>
    </row>
    <row r="77" spans="1:18">
      <c r="A77" s="6"/>
      <c r="B77" s="11"/>
      <c r="C77" s="60"/>
      <c r="D77" s="88"/>
      <c r="E77" s="4"/>
      <c r="F77" s="4"/>
    </row>
    <row r="78" spans="1:18" s="46" customFormat="1">
      <c r="A78" s="124"/>
      <c r="B78" s="224" t="str">
        <f>B1 &amp; " skupaj:"</f>
        <v>STROJNE INŠTALACIJE - Ogrevanje_Hlajenje skupaj:</v>
      </c>
      <c r="C78" s="239"/>
      <c r="D78" s="239"/>
      <c r="E78" s="240" t="s">
        <v>116</v>
      </c>
      <c r="F78" s="45">
        <f>SUM(F3:F76)</f>
        <v>0</v>
      </c>
      <c r="G78" s="40"/>
      <c r="H78" s="45"/>
      <c r="I78" s="40"/>
      <c r="J78" s="40"/>
      <c r="K78" s="40"/>
      <c r="L78" s="40"/>
      <c r="M78" s="40"/>
      <c r="N78" s="40"/>
      <c r="O78" s="40"/>
      <c r="P78" s="40"/>
      <c r="Q78" s="40"/>
      <c r="R78" s="40"/>
    </row>
    <row r="79" spans="1:18">
      <c r="A79" s="123"/>
      <c r="B79" s="11"/>
      <c r="C79" s="60"/>
      <c r="D79" s="87"/>
      <c r="E79" s="4"/>
      <c r="F79" s="4"/>
    </row>
    <row r="80" spans="1:18">
      <c r="E80" s="214"/>
    </row>
    <row r="81" spans="5:5">
      <c r="E81" s="214"/>
    </row>
    <row r="82" spans="5:5">
      <c r="E82" s="214"/>
    </row>
    <row r="83" spans="5:5">
      <c r="E83" s="214"/>
    </row>
    <row r="84" spans="5:5">
      <c r="E84" s="214"/>
    </row>
    <row r="85" spans="5:5">
      <c r="E85" s="214"/>
    </row>
    <row r="86" spans="5:5">
      <c r="E86" s="214"/>
    </row>
    <row r="87" spans="5:5">
      <c r="E87" s="214"/>
    </row>
    <row r="88" spans="5:5">
      <c r="E88" s="214"/>
    </row>
    <row r="89" spans="5:5">
      <c r="E89" s="214"/>
    </row>
    <row r="90" spans="5:5">
      <c r="E90" s="214"/>
    </row>
    <row r="91" spans="5:5">
      <c r="E91" s="214"/>
    </row>
    <row r="92" spans="5:5">
      <c r="E92" s="214"/>
    </row>
    <row r="93" spans="5:5">
      <c r="E93" s="214"/>
    </row>
    <row r="94" spans="5:5">
      <c r="E94" s="214"/>
    </row>
    <row r="95" spans="5:5">
      <c r="E95" s="214"/>
    </row>
    <row r="96" spans="5:5">
      <c r="E96" s="214"/>
    </row>
    <row r="97" spans="5:5">
      <c r="E97" s="214"/>
    </row>
    <row r="98" spans="5:5">
      <c r="E98" s="214"/>
    </row>
    <row r="99" spans="5:5">
      <c r="E99" s="214"/>
    </row>
    <row r="100" spans="5:5">
      <c r="E100" s="214"/>
    </row>
    <row r="101" spans="5:5">
      <c r="E101" s="214"/>
    </row>
    <row r="102" spans="5:5">
      <c r="E102" s="214"/>
    </row>
    <row r="103" spans="5:5">
      <c r="E103" s="214"/>
    </row>
    <row r="104" spans="5:5">
      <c r="E104" s="214"/>
    </row>
    <row r="105" spans="5:5">
      <c r="E105" s="214"/>
    </row>
    <row r="106" spans="5:5">
      <c r="E106" s="214"/>
    </row>
    <row r="107" spans="5:5">
      <c r="E107" s="214"/>
    </row>
    <row r="108" spans="5:5">
      <c r="E108" s="214"/>
    </row>
    <row r="109" spans="5:5">
      <c r="E109" s="214"/>
    </row>
    <row r="110" spans="5:5">
      <c r="E110" s="214"/>
    </row>
    <row r="111" spans="5:5">
      <c r="E111" s="214"/>
    </row>
    <row r="112" spans="5:5">
      <c r="E112" s="214"/>
    </row>
    <row r="113" spans="5:5">
      <c r="E113" s="214"/>
    </row>
    <row r="114" spans="5:5">
      <c r="E114" s="214"/>
    </row>
    <row r="115" spans="5:5">
      <c r="E115" s="214"/>
    </row>
    <row r="116" spans="5:5">
      <c r="E116" s="214"/>
    </row>
    <row r="117" spans="5:5">
      <c r="E117" s="214"/>
    </row>
    <row r="118" spans="5:5">
      <c r="E118" s="214"/>
    </row>
    <row r="119" spans="5:5">
      <c r="E119" s="214"/>
    </row>
    <row r="120" spans="5:5">
      <c r="E120" s="214"/>
    </row>
    <row r="121" spans="5:5">
      <c r="E121" s="214"/>
    </row>
    <row r="122" spans="5:5">
      <c r="E122" s="214"/>
    </row>
    <row r="123" spans="5:5">
      <c r="E123" s="214"/>
    </row>
    <row r="124" spans="5:5">
      <c r="E124" s="214"/>
    </row>
    <row r="125" spans="5:5">
      <c r="E125" s="214"/>
    </row>
    <row r="126" spans="5:5">
      <c r="E126" s="214"/>
    </row>
    <row r="127" spans="5:5">
      <c r="E127" s="214"/>
    </row>
    <row r="128" spans="5:5">
      <c r="E128" s="214"/>
    </row>
    <row r="129" spans="5:5">
      <c r="E129" s="214"/>
    </row>
    <row r="130" spans="5:5">
      <c r="E130" s="214"/>
    </row>
    <row r="131" spans="5:5">
      <c r="E131" s="214"/>
    </row>
    <row r="132" spans="5:5">
      <c r="E132" s="214"/>
    </row>
    <row r="133" spans="5:5">
      <c r="E133" s="214"/>
    </row>
    <row r="134" spans="5:5">
      <c r="E134" s="214"/>
    </row>
    <row r="135" spans="5:5">
      <c r="E135" s="214"/>
    </row>
    <row r="136" spans="5:5">
      <c r="E136" s="214"/>
    </row>
    <row r="137" spans="5:5">
      <c r="E137" s="214"/>
    </row>
    <row r="138" spans="5:5">
      <c r="E138" s="214"/>
    </row>
    <row r="139" spans="5:5">
      <c r="E139" s="214"/>
    </row>
    <row r="140" spans="5:5">
      <c r="E140" s="214"/>
    </row>
    <row r="141" spans="5:5">
      <c r="E141" s="214"/>
    </row>
    <row r="142" spans="5:5">
      <c r="E142" s="214"/>
    </row>
    <row r="143" spans="5:5">
      <c r="E143" s="214"/>
    </row>
    <row r="144" spans="5:5">
      <c r="E144" s="214"/>
    </row>
    <row r="145" spans="5:5">
      <c r="E145" s="214"/>
    </row>
    <row r="146" spans="5:5">
      <c r="E146" s="214"/>
    </row>
    <row r="147" spans="5:5">
      <c r="E147" s="214"/>
    </row>
    <row r="148" spans="5:5">
      <c r="E148" s="214"/>
    </row>
    <row r="149" spans="5:5">
      <c r="E149" s="214"/>
    </row>
    <row r="150" spans="5:5">
      <c r="E150" s="214"/>
    </row>
    <row r="151" spans="5:5">
      <c r="E151" s="214"/>
    </row>
    <row r="152" spans="5:5">
      <c r="E152" s="214"/>
    </row>
    <row r="153" spans="5:5">
      <c r="E153" s="214"/>
    </row>
    <row r="154" spans="5:5">
      <c r="E154" s="214"/>
    </row>
    <row r="155" spans="5:5">
      <c r="E155" s="214"/>
    </row>
    <row r="156" spans="5:5">
      <c r="E156" s="214"/>
    </row>
    <row r="157" spans="5:5">
      <c r="E157" s="214"/>
    </row>
    <row r="158" spans="5:5">
      <c r="E158" s="214"/>
    </row>
    <row r="159" spans="5:5">
      <c r="E159" s="214"/>
    </row>
    <row r="160" spans="5:5">
      <c r="E160" s="214"/>
    </row>
    <row r="161" spans="5:5">
      <c r="E161" s="214"/>
    </row>
    <row r="162" spans="5:5">
      <c r="E162" s="214"/>
    </row>
    <row r="163" spans="5:5">
      <c r="E163" s="214"/>
    </row>
    <row r="164" spans="5:5">
      <c r="E164" s="214"/>
    </row>
    <row r="165" spans="5:5">
      <c r="E165" s="214"/>
    </row>
    <row r="166" spans="5:5">
      <c r="E166" s="214"/>
    </row>
    <row r="167" spans="5:5">
      <c r="E167" s="214"/>
    </row>
    <row r="168" spans="5:5">
      <c r="E168" s="214"/>
    </row>
    <row r="169" spans="5:5">
      <c r="E169" s="214"/>
    </row>
    <row r="170" spans="5:5">
      <c r="E170" s="214"/>
    </row>
    <row r="171" spans="5:5">
      <c r="E171" s="214"/>
    </row>
    <row r="172" spans="5:5">
      <c r="E172" s="214"/>
    </row>
    <row r="173" spans="5:5">
      <c r="E173" s="214"/>
    </row>
    <row r="174" spans="5:5">
      <c r="E174" s="214"/>
    </row>
    <row r="175" spans="5:5">
      <c r="E175" s="214"/>
    </row>
    <row r="176" spans="5:5">
      <c r="E176" s="214"/>
    </row>
    <row r="177" spans="5:5">
      <c r="E177" s="214"/>
    </row>
    <row r="178" spans="5:5">
      <c r="E178" s="214"/>
    </row>
    <row r="179" spans="5:5">
      <c r="E179" s="214"/>
    </row>
    <row r="180" spans="5:5">
      <c r="E180" s="214"/>
    </row>
    <row r="181" spans="5:5">
      <c r="E181" s="214"/>
    </row>
    <row r="182" spans="5:5">
      <c r="E182" s="214"/>
    </row>
    <row r="183" spans="5:5">
      <c r="E183" s="214"/>
    </row>
    <row r="184" spans="5:5">
      <c r="E184" s="214"/>
    </row>
    <row r="185" spans="5:5">
      <c r="E185" s="214"/>
    </row>
    <row r="186" spans="5:5">
      <c r="E186" s="214"/>
    </row>
    <row r="187" spans="5:5">
      <c r="E187" s="214"/>
    </row>
    <row r="188" spans="5:5">
      <c r="E188" s="214"/>
    </row>
    <row r="189" spans="5:5">
      <c r="E189" s="214"/>
    </row>
    <row r="190" spans="5:5">
      <c r="E190" s="214"/>
    </row>
    <row r="191" spans="5:5">
      <c r="E191" s="214"/>
    </row>
    <row r="192" spans="5:5">
      <c r="E192" s="214"/>
    </row>
    <row r="193" spans="5:5">
      <c r="E193" s="214"/>
    </row>
    <row r="194" spans="5:5">
      <c r="E194" s="214"/>
    </row>
    <row r="195" spans="5:5">
      <c r="E195" s="214"/>
    </row>
    <row r="196" spans="5:5">
      <c r="E196" s="214"/>
    </row>
    <row r="197" spans="5:5">
      <c r="E197" s="214"/>
    </row>
    <row r="198" spans="5:5">
      <c r="E198" s="214"/>
    </row>
    <row r="199" spans="5:5">
      <c r="E199" s="214"/>
    </row>
    <row r="200" spans="5:5">
      <c r="E200" s="214"/>
    </row>
    <row r="201" spans="5:5">
      <c r="E201" s="214"/>
    </row>
    <row r="202" spans="5:5">
      <c r="E202" s="214"/>
    </row>
    <row r="203" spans="5:5">
      <c r="E203" s="214"/>
    </row>
    <row r="204" spans="5:5">
      <c r="E204" s="214"/>
    </row>
    <row r="205" spans="5:5">
      <c r="E205" s="214"/>
    </row>
    <row r="206" spans="5:5">
      <c r="E206" s="214"/>
    </row>
    <row r="207" spans="5:5">
      <c r="E207" s="214"/>
    </row>
    <row r="208" spans="5:5">
      <c r="E208" s="214"/>
    </row>
    <row r="209" spans="5:5">
      <c r="E209" s="214"/>
    </row>
    <row r="210" spans="5:5">
      <c r="E210" s="214"/>
    </row>
    <row r="211" spans="5:5">
      <c r="E211" s="214"/>
    </row>
    <row r="212" spans="5:5">
      <c r="E212" s="214"/>
    </row>
    <row r="213" spans="5:5">
      <c r="E213" s="214"/>
    </row>
    <row r="214" spans="5:5">
      <c r="E214" s="214"/>
    </row>
    <row r="215" spans="5:5">
      <c r="E215" s="214"/>
    </row>
    <row r="216" spans="5:5">
      <c r="E216" s="214"/>
    </row>
    <row r="217" spans="5:5">
      <c r="E217" s="214"/>
    </row>
    <row r="218" spans="5:5">
      <c r="E218" s="214"/>
    </row>
    <row r="219" spans="5:5">
      <c r="E219" s="214"/>
    </row>
    <row r="220" spans="5:5">
      <c r="E220" s="214"/>
    </row>
    <row r="221" spans="5:5">
      <c r="E221" s="214"/>
    </row>
    <row r="222" spans="5:5">
      <c r="E222" s="214"/>
    </row>
    <row r="223" spans="5:5">
      <c r="E223" s="214"/>
    </row>
    <row r="224" spans="5:5">
      <c r="E224" s="214"/>
    </row>
    <row r="225" spans="5:5">
      <c r="E225" s="214"/>
    </row>
    <row r="226" spans="5:5">
      <c r="E226" s="214"/>
    </row>
    <row r="227" spans="5:5">
      <c r="E227" s="214"/>
    </row>
    <row r="228" spans="5:5">
      <c r="E228" s="214"/>
    </row>
    <row r="229" spans="5:5">
      <c r="E229" s="214"/>
    </row>
    <row r="230" spans="5:5">
      <c r="E230" s="214"/>
    </row>
    <row r="231" spans="5:5">
      <c r="E231" s="214"/>
    </row>
    <row r="232" spans="5:5">
      <c r="E232" s="214"/>
    </row>
    <row r="233" spans="5:5">
      <c r="E233" s="214"/>
    </row>
    <row r="234" spans="5:5">
      <c r="E234" s="214"/>
    </row>
    <row r="235" spans="5:5">
      <c r="E235" s="214"/>
    </row>
    <row r="236" spans="5:5">
      <c r="E236" s="214"/>
    </row>
    <row r="237" spans="5:5">
      <c r="E237" s="214"/>
    </row>
    <row r="238" spans="5:5">
      <c r="E238" s="214"/>
    </row>
    <row r="239" spans="5:5">
      <c r="E239" s="214"/>
    </row>
    <row r="240" spans="5:5">
      <c r="E240" s="214"/>
    </row>
    <row r="241" spans="5:5">
      <c r="E241" s="214"/>
    </row>
    <row r="242" spans="5:5">
      <c r="E242" s="214"/>
    </row>
    <row r="243" spans="5:5">
      <c r="E243" s="214"/>
    </row>
    <row r="244" spans="5:5">
      <c r="E244" s="214"/>
    </row>
    <row r="245" spans="5:5">
      <c r="E245" s="214"/>
    </row>
    <row r="246" spans="5:5">
      <c r="E246" s="214"/>
    </row>
    <row r="247" spans="5:5">
      <c r="E247" s="214"/>
    </row>
    <row r="248" spans="5:5">
      <c r="E248" s="214"/>
    </row>
    <row r="249" spans="5:5">
      <c r="E249" s="214"/>
    </row>
    <row r="250" spans="5:5">
      <c r="E250" s="214"/>
    </row>
    <row r="251" spans="5:5">
      <c r="E251" s="214"/>
    </row>
    <row r="252" spans="5:5">
      <c r="E252" s="214"/>
    </row>
    <row r="253" spans="5:5">
      <c r="E253" s="214"/>
    </row>
    <row r="254" spans="5:5">
      <c r="E254" s="214"/>
    </row>
    <row r="255" spans="5:5">
      <c r="E255" s="214"/>
    </row>
    <row r="256" spans="5:5">
      <c r="E256" s="214"/>
    </row>
    <row r="257" spans="5:5">
      <c r="E257" s="214"/>
    </row>
    <row r="258" spans="5:5">
      <c r="E258" s="214"/>
    </row>
    <row r="259" spans="5:5">
      <c r="E259" s="214"/>
    </row>
    <row r="260" spans="5:5">
      <c r="E260" s="214"/>
    </row>
    <row r="261" spans="5:5">
      <c r="E261" s="214"/>
    </row>
    <row r="262" spans="5:5">
      <c r="E262" s="214"/>
    </row>
    <row r="263" spans="5:5">
      <c r="E263" s="214"/>
    </row>
    <row r="264" spans="5:5">
      <c r="E264" s="214"/>
    </row>
    <row r="265" spans="5:5">
      <c r="E265" s="214"/>
    </row>
    <row r="266" spans="5:5">
      <c r="E266" s="214"/>
    </row>
    <row r="267" spans="5:5">
      <c r="E267" s="214"/>
    </row>
    <row r="268" spans="5:5">
      <c r="E268" s="214"/>
    </row>
    <row r="269" spans="5:5">
      <c r="E269" s="214"/>
    </row>
    <row r="270" spans="5:5">
      <c r="E270" s="214"/>
    </row>
    <row r="271" spans="5:5">
      <c r="E271" s="214"/>
    </row>
    <row r="272" spans="5:5">
      <c r="E272" s="214"/>
    </row>
    <row r="273" spans="5:5">
      <c r="E273" s="214"/>
    </row>
    <row r="274" spans="5:5">
      <c r="E274" s="214"/>
    </row>
    <row r="275" spans="5:5">
      <c r="E275" s="214"/>
    </row>
    <row r="276" spans="5:5">
      <c r="E276" s="214"/>
    </row>
    <row r="277" spans="5:5">
      <c r="E277" s="214"/>
    </row>
    <row r="278" spans="5:5">
      <c r="E278" s="214"/>
    </row>
    <row r="279" spans="5:5">
      <c r="E279" s="214"/>
    </row>
    <row r="280" spans="5:5">
      <c r="E280" s="214"/>
    </row>
    <row r="281" spans="5:5">
      <c r="E281" s="214"/>
    </row>
    <row r="282" spans="5:5">
      <c r="E282" s="214"/>
    </row>
    <row r="283" spans="5:5">
      <c r="E283" s="214"/>
    </row>
    <row r="284" spans="5:5">
      <c r="E284" s="214"/>
    </row>
    <row r="285" spans="5:5">
      <c r="E285" s="214"/>
    </row>
    <row r="286" spans="5:5">
      <c r="E286" s="214"/>
    </row>
    <row r="287" spans="5:5">
      <c r="E287" s="214"/>
    </row>
    <row r="288" spans="5:5">
      <c r="E288" s="214"/>
    </row>
    <row r="289" spans="5:5">
      <c r="E289" s="214"/>
    </row>
    <row r="290" spans="5:5">
      <c r="E290" s="214"/>
    </row>
    <row r="291" spans="5:5">
      <c r="E291" s="214"/>
    </row>
    <row r="292" spans="5:5">
      <c r="E292" s="214"/>
    </row>
    <row r="293" spans="5:5">
      <c r="E293" s="214"/>
    </row>
    <row r="294" spans="5:5">
      <c r="E294" s="214"/>
    </row>
    <row r="295" spans="5:5">
      <c r="E295" s="214"/>
    </row>
    <row r="296" spans="5:5">
      <c r="E296" s="214"/>
    </row>
    <row r="297" spans="5:5">
      <c r="E297" s="214"/>
    </row>
    <row r="298" spans="5:5">
      <c r="E298" s="214"/>
    </row>
    <row r="299" spans="5:5">
      <c r="E299" s="214"/>
    </row>
    <row r="300" spans="5:5">
      <c r="E300" s="214"/>
    </row>
    <row r="301" spans="5:5">
      <c r="E301" s="214"/>
    </row>
    <row r="302" spans="5:5">
      <c r="E302" s="214"/>
    </row>
    <row r="303" spans="5:5">
      <c r="E303" s="214"/>
    </row>
    <row r="304" spans="5:5">
      <c r="E304" s="214"/>
    </row>
    <row r="305" spans="5:5">
      <c r="E305" s="214"/>
    </row>
    <row r="306" spans="5:5">
      <c r="E306" s="214"/>
    </row>
    <row r="307" spans="5:5">
      <c r="E307" s="214"/>
    </row>
    <row r="308" spans="5:5">
      <c r="E308" s="214"/>
    </row>
    <row r="309" spans="5:5">
      <c r="E309" s="214"/>
    </row>
    <row r="310" spans="5:5">
      <c r="E310" s="214"/>
    </row>
    <row r="311" spans="5:5">
      <c r="E311" s="214"/>
    </row>
    <row r="312" spans="5:5">
      <c r="E312" s="214"/>
    </row>
    <row r="313" spans="5:5">
      <c r="E313" s="214"/>
    </row>
    <row r="314" spans="5:5">
      <c r="E314" s="214"/>
    </row>
    <row r="315" spans="5:5">
      <c r="E315" s="214"/>
    </row>
    <row r="316" spans="5:5">
      <c r="E316" s="214"/>
    </row>
    <row r="317" spans="5:5">
      <c r="E317" s="214"/>
    </row>
    <row r="318" spans="5:5">
      <c r="E318" s="214"/>
    </row>
    <row r="319" spans="5:5">
      <c r="E319" s="214"/>
    </row>
    <row r="320" spans="5:5">
      <c r="E320" s="214"/>
    </row>
    <row r="321" spans="5:5">
      <c r="E321" s="214"/>
    </row>
    <row r="322" spans="5:5">
      <c r="E322" s="214"/>
    </row>
    <row r="323" spans="5:5">
      <c r="E323" s="214"/>
    </row>
    <row r="324" spans="5:5">
      <c r="E324" s="214"/>
    </row>
    <row r="325" spans="5:5">
      <c r="E325" s="214"/>
    </row>
    <row r="326" spans="5:5">
      <c r="E326" s="214"/>
    </row>
    <row r="327" spans="5:5">
      <c r="E327" s="214"/>
    </row>
    <row r="328" spans="5:5">
      <c r="E328" s="214"/>
    </row>
    <row r="329" spans="5:5">
      <c r="E329" s="214"/>
    </row>
    <row r="330" spans="5:5">
      <c r="E330" s="214"/>
    </row>
    <row r="331" spans="5:5">
      <c r="E331" s="214"/>
    </row>
    <row r="332" spans="5:5">
      <c r="E332" s="214"/>
    </row>
    <row r="333" spans="5:5">
      <c r="E333" s="214"/>
    </row>
    <row r="334" spans="5:5">
      <c r="E334" s="214"/>
    </row>
    <row r="335" spans="5:5">
      <c r="E335" s="214"/>
    </row>
    <row r="336" spans="5:5">
      <c r="E336" s="214"/>
    </row>
    <row r="337" spans="5:5">
      <c r="E337" s="214"/>
    </row>
    <row r="338" spans="5:5">
      <c r="E338" s="214"/>
    </row>
    <row r="339" spans="5:5">
      <c r="E339" s="214"/>
    </row>
    <row r="340" spans="5:5">
      <c r="E340" s="214"/>
    </row>
    <row r="341" spans="5:5">
      <c r="E341" s="214"/>
    </row>
    <row r="342" spans="5:5">
      <c r="E342" s="214"/>
    </row>
    <row r="343" spans="5:5">
      <c r="E343" s="214"/>
    </row>
    <row r="344" spans="5:5">
      <c r="E344" s="214"/>
    </row>
    <row r="345" spans="5:5">
      <c r="E345" s="214"/>
    </row>
    <row r="346" spans="5:5">
      <c r="E346" s="214"/>
    </row>
    <row r="347" spans="5:5">
      <c r="E347" s="214"/>
    </row>
    <row r="348" spans="5:5">
      <c r="E348" s="214"/>
    </row>
    <row r="349" spans="5:5">
      <c r="E349" s="214"/>
    </row>
    <row r="350" spans="5:5">
      <c r="E350" s="214"/>
    </row>
    <row r="351" spans="5:5">
      <c r="E351" s="214"/>
    </row>
    <row r="352" spans="5:5">
      <c r="E352" s="214"/>
    </row>
    <row r="353" spans="5:5">
      <c r="E353" s="214"/>
    </row>
    <row r="354" spans="5:5">
      <c r="E354" s="214"/>
    </row>
    <row r="355" spans="5:5">
      <c r="E355" s="214"/>
    </row>
    <row r="356" spans="5:5">
      <c r="E356" s="214"/>
    </row>
    <row r="357" spans="5:5">
      <c r="E357" s="214"/>
    </row>
    <row r="358" spans="5:5">
      <c r="E358" s="214"/>
    </row>
    <row r="359" spans="5:5">
      <c r="E359" s="214"/>
    </row>
    <row r="360" spans="5:5">
      <c r="E360" s="214"/>
    </row>
    <row r="361" spans="5:5">
      <c r="E361" s="214"/>
    </row>
    <row r="362" spans="5:5">
      <c r="E362" s="214"/>
    </row>
    <row r="363" spans="5:5">
      <c r="E363" s="214"/>
    </row>
    <row r="364" spans="5:5">
      <c r="E364" s="214"/>
    </row>
    <row r="365" spans="5:5">
      <c r="E365" s="214"/>
    </row>
    <row r="366" spans="5:5">
      <c r="E366" s="214"/>
    </row>
    <row r="367" spans="5:5">
      <c r="E367" s="214"/>
    </row>
    <row r="368" spans="5:5">
      <c r="E368" s="214"/>
    </row>
    <row r="369" spans="5:5">
      <c r="E369" s="214"/>
    </row>
    <row r="370" spans="5:5">
      <c r="E370" s="214"/>
    </row>
    <row r="371" spans="5:5">
      <c r="E371" s="214"/>
    </row>
    <row r="372" spans="5:5">
      <c r="E372" s="214"/>
    </row>
    <row r="373" spans="5:5">
      <c r="E373" s="214"/>
    </row>
    <row r="374" spans="5:5">
      <c r="E374" s="214"/>
    </row>
    <row r="375" spans="5:5">
      <c r="E375" s="214"/>
    </row>
    <row r="376" spans="5:5">
      <c r="E376" s="214"/>
    </row>
    <row r="377" spans="5:5">
      <c r="E377" s="214"/>
    </row>
    <row r="378" spans="5:5">
      <c r="E378" s="214"/>
    </row>
    <row r="379" spans="5:5">
      <c r="E379" s="214"/>
    </row>
    <row r="380" spans="5:5">
      <c r="E380" s="214"/>
    </row>
    <row r="381" spans="5:5">
      <c r="E381" s="214"/>
    </row>
    <row r="382" spans="5:5">
      <c r="E382" s="214"/>
    </row>
    <row r="383" spans="5:5">
      <c r="E383" s="214"/>
    </row>
    <row r="384" spans="5:5">
      <c r="E384" s="214"/>
    </row>
    <row r="385" spans="5:5">
      <c r="E385" s="214"/>
    </row>
    <row r="386" spans="5:5">
      <c r="E386" s="214"/>
    </row>
    <row r="387" spans="5:5">
      <c r="E387" s="214"/>
    </row>
    <row r="388" spans="5:5">
      <c r="E388" s="214"/>
    </row>
    <row r="389" spans="5:5">
      <c r="E389" s="214"/>
    </row>
    <row r="390" spans="5:5">
      <c r="E390" s="214"/>
    </row>
    <row r="391" spans="5:5">
      <c r="E391" s="214"/>
    </row>
    <row r="392" spans="5:5">
      <c r="E392" s="214"/>
    </row>
    <row r="393" spans="5:5">
      <c r="E393" s="214"/>
    </row>
    <row r="394" spans="5:5">
      <c r="E394" s="214"/>
    </row>
    <row r="395" spans="5:5">
      <c r="E395" s="214"/>
    </row>
    <row r="396" spans="5:5">
      <c r="E396" s="214"/>
    </row>
    <row r="397" spans="5:5">
      <c r="E397" s="214"/>
    </row>
    <row r="398" spans="5:5">
      <c r="E398" s="214"/>
    </row>
    <row r="399" spans="5:5">
      <c r="E399" s="214"/>
    </row>
    <row r="400" spans="5:5">
      <c r="E400" s="214"/>
    </row>
    <row r="401" spans="5:5">
      <c r="E401" s="214"/>
    </row>
    <row r="402" spans="5:5">
      <c r="E402" s="214"/>
    </row>
    <row r="403" spans="5:5">
      <c r="E403" s="214"/>
    </row>
    <row r="404" spans="5:5">
      <c r="E404" s="214"/>
    </row>
    <row r="405" spans="5:5">
      <c r="E405" s="214"/>
    </row>
    <row r="406" spans="5:5">
      <c r="E406" s="214"/>
    </row>
    <row r="407" spans="5:5">
      <c r="E407" s="214"/>
    </row>
    <row r="408" spans="5:5">
      <c r="E408" s="214"/>
    </row>
    <row r="409" spans="5:5">
      <c r="E409" s="214"/>
    </row>
    <row r="410" spans="5:5">
      <c r="E410" s="214"/>
    </row>
    <row r="411" spans="5:5">
      <c r="E411" s="214"/>
    </row>
    <row r="412" spans="5:5">
      <c r="E412" s="214"/>
    </row>
    <row r="413" spans="5:5">
      <c r="E413" s="214"/>
    </row>
    <row r="414" spans="5:5">
      <c r="E414" s="214"/>
    </row>
    <row r="415" spans="5:5">
      <c r="E415" s="214"/>
    </row>
    <row r="416" spans="5:5">
      <c r="E416" s="214"/>
    </row>
    <row r="417" spans="5:5">
      <c r="E417" s="214"/>
    </row>
    <row r="418" spans="5:5">
      <c r="E418" s="214"/>
    </row>
    <row r="419" spans="5:5">
      <c r="E419" s="214"/>
    </row>
    <row r="420" spans="5:5">
      <c r="E420" s="214"/>
    </row>
    <row r="421" spans="5:5">
      <c r="E421" s="214"/>
    </row>
    <row r="422" spans="5:5">
      <c r="E422" s="214"/>
    </row>
    <row r="423" spans="5:5">
      <c r="E423" s="214"/>
    </row>
    <row r="424" spans="5:5">
      <c r="E424" s="214"/>
    </row>
    <row r="425" spans="5:5">
      <c r="E425" s="214"/>
    </row>
    <row r="426" spans="5:5">
      <c r="E426" s="214"/>
    </row>
    <row r="427" spans="5:5">
      <c r="E427" s="214"/>
    </row>
    <row r="428" spans="5:5">
      <c r="E428" s="214"/>
    </row>
    <row r="429" spans="5:5">
      <c r="E429" s="214"/>
    </row>
    <row r="430" spans="5:5">
      <c r="E430" s="214"/>
    </row>
    <row r="431" spans="5:5">
      <c r="E431" s="214"/>
    </row>
    <row r="432" spans="5:5">
      <c r="E432" s="214"/>
    </row>
    <row r="433" spans="5:5">
      <c r="E433" s="214"/>
    </row>
    <row r="434" spans="5:5">
      <c r="E434" s="214"/>
    </row>
    <row r="435" spans="5:5">
      <c r="E435" s="214"/>
    </row>
    <row r="436" spans="5:5">
      <c r="E436" s="214"/>
    </row>
    <row r="437" spans="5:5">
      <c r="E437" s="214"/>
    </row>
    <row r="438" spans="5:5">
      <c r="E438" s="214"/>
    </row>
    <row r="439" spans="5:5">
      <c r="E439" s="214"/>
    </row>
    <row r="440" spans="5:5">
      <c r="E440" s="214"/>
    </row>
    <row r="441" spans="5:5">
      <c r="E441" s="214"/>
    </row>
    <row r="442" spans="5:5">
      <c r="E442" s="214"/>
    </row>
    <row r="443" spans="5:5">
      <c r="E443" s="214"/>
    </row>
    <row r="444" spans="5:5">
      <c r="E444" s="214"/>
    </row>
    <row r="445" spans="5:5">
      <c r="E445" s="214"/>
    </row>
    <row r="446" spans="5:5">
      <c r="E446" s="214"/>
    </row>
    <row r="447" spans="5:5">
      <c r="E447" s="214"/>
    </row>
    <row r="448" spans="5:5">
      <c r="E448" s="214"/>
    </row>
    <row r="449" spans="5:5">
      <c r="E449" s="214"/>
    </row>
    <row r="450" spans="5:5">
      <c r="E450" s="214"/>
    </row>
    <row r="451" spans="5:5">
      <c r="E451" s="214"/>
    </row>
    <row r="452" spans="5:5">
      <c r="E452" s="214"/>
    </row>
    <row r="453" spans="5:5">
      <c r="E453" s="214"/>
    </row>
    <row r="454" spans="5:5">
      <c r="E454" s="214"/>
    </row>
    <row r="455" spans="5:5">
      <c r="E455" s="214"/>
    </row>
    <row r="456" spans="5:5">
      <c r="E456" s="214"/>
    </row>
    <row r="457" spans="5:5">
      <c r="E457" s="214"/>
    </row>
    <row r="458" spans="5:5">
      <c r="E458" s="214"/>
    </row>
    <row r="459" spans="5:5">
      <c r="E459" s="214"/>
    </row>
    <row r="460" spans="5:5">
      <c r="E460" s="214"/>
    </row>
    <row r="461" spans="5:5">
      <c r="E461" s="214"/>
    </row>
    <row r="462" spans="5:5">
      <c r="E462" s="214"/>
    </row>
    <row r="463" spans="5:5">
      <c r="E463" s="214"/>
    </row>
    <row r="464" spans="5:5">
      <c r="E464" s="214"/>
    </row>
    <row r="465" spans="5:5">
      <c r="E465" s="214"/>
    </row>
    <row r="466" spans="5:5">
      <c r="E466" s="214"/>
    </row>
    <row r="467" spans="5:5">
      <c r="E467" s="214"/>
    </row>
    <row r="468" spans="5:5">
      <c r="E468" s="214"/>
    </row>
    <row r="469" spans="5:5">
      <c r="E469" s="214"/>
    </row>
    <row r="470" spans="5:5">
      <c r="E470" s="214"/>
    </row>
    <row r="471" spans="5:5">
      <c r="E471" s="214"/>
    </row>
    <row r="472" spans="5:5">
      <c r="E472" s="214"/>
    </row>
    <row r="473" spans="5:5">
      <c r="E473" s="214"/>
    </row>
    <row r="474" spans="5:5">
      <c r="E474" s="214"/>
    </row>
    <row r="475" spans="5:5">
      <c r="E475" s="214"/>
    </row>
    <row r="476" spans="5:5">
      <c r="E476" s="214"/>
    </row>
    <row r="477" spans="5:5">
      <c r="E477" s="214"/>
    </row>
    <row r="478" spans="5:5">
      <c r="E478" s="214"/>
    </row>
    <row r="479" spans="5:5">
      <c r="E479" s="214"/>
    </row>
    <row r="480" spans="5:5">
      <c r="E480" s="214"/>
    </row>
    <row r="481" spans="5:5">
      <c r="E481" s="214"/>
    </row>
    <row r="482" spans="5:5">
      <c r="E482" s="214"/>
    </row>
    <row r="483" spans="5:5">
      <c r="E483" s="214"/>
    </row>
    <row r="484" spans="5:5">
      <c r="E484" s="214"/>
    </row>
    <row r="485" spans="5:5">
      <c r="E485" s="214"/>
    </row>
    <row r="486" spans="5:5">
      <c r="E486" s="214"/>
    </row>
    <row r="487" spans="5:5">
      <c r="E487" s="214"/>
    </row>
    <row r="488" spans="5:5">
      <c r="E488" s="214"/>
    </row>
    <row r="489" spans="5:5">
      <c r="E489" s="214"/>
    </row>
    <row r="490" spans="5:5">
      <c r="E490" s="214"/>
    </row>
    <row r="491" spans="5:5">
      <c r="E491" s="214"/>
    </row>
    <row r="492" spans="5:5">
      <c r="E492" s="214"/>
    </row>
    <row r="493" spans="5:5">
      <c r="E493" s="214"/>
    </row>
    <row r="494" spans="5:5">
      <c r="E494" s="214"/>
    </row>
    <row r="495" spans="5:5">
      <c r="E495" s="214"/>
    </row>
    <row r="496" spans="5:5">
      <c r="E496" s="214"/>
    </row>
    <row r="497" spans="5:5">
      <c r="E497" s="214"/>
    </row>
    <row r="498" spans="5:5">
      <c r="E498" s="214"/>
    </row>
    <row r="499" spans="5:5">
      <c r="E499" s="214"/>
    </row>
    <row r="500" spans="5:5">
      <c r="E500" s="214"/>
    </row>
    <row r="501" spans="5:5">
      <c r="E501" s="214"/>
    </row>
    <row r="502" spans="5:5">
      <c r="E502" s="214"/>
    </row>
    <row r="503" spans="5:5">
      <c r="E503" s="214"/>
    </row>
    <row r="504" spans="5:5">
      <c r="E504" s="214"/>
    </row>
    <row r="505" spans="5:5">
      <c r="E505" s="214"/>
    </row>
    <row r="506" spans="5:5">
      <c r="E506" s="214"/>
    </row>
    <row r="507" spans="5:5">
      <c r="E507" s="214"/>
    </row>
    <row r="508" spans="5:5">
      <c r="E508" s="214"/>
    </row>
    <row r="509" spans="5:5">
      <c r="E509" s="214"/>
    </row>
    <row r="510" spans="5:5">
      <c r="E510" s="214"/>
    </row>
    <row r="511" spans="5:5">
      <c r="E511" s="214"/>
    </row>
    <row r="512" spans="5:5">
      <c r="E512" s="214"/>
    </row>
    <row r="513" spans="5:5">
      <c r="E513" s="214"/>
    </row>
    <row r="514" spans="5:5">
      <c r="E514" s="214"/>
    </row>
    <row r="515" spans="5:5">
      <c r="E515" s="214"/>
    </row>
    <row r="516" spans="5:5">
      <c r="E516" s="214"/>
    </row>
    <row r="517" spans="5:5">
      <c r="E517" s="214"/>
    </row>
    <row r="518" spans="5:5">
      <c r="E518" s="214"/>
    </row>
    <row r="519" spans="5:5">
      <c r="E519" s="214"/>
    </row>
    <row r="520" spans="5:5">
      <c r="E520" s="214"/>
    </row>
    <row r="521" spans="5:5">
      <c r="E521" s="214"/>
    </row>
    <row r="522" spans="5:5">
      <c r="E522" s="214"/>
    </row>
    <row r="523" spans="5:5">
      <c r="E523" s="214"/>
    </row>
    <row r="524" spans="5:5">
      <c r="E524" s="214"/>
    </row>
    <row r="525" spans="5:5">
      <c r="E525" s="214"/>
    </row>
    <row r="526" spans="5:5">
      <c r="E526" s="214"/>
    </row>
    <row r="527" spans="5:5">
      <c r="E527" s="214"/>
    </row>
    <row r="528" spans="5:5">
      <c r="E528" s="214"/>
    </row>
    <row r="529" spans="5:5">
      <c r="E529" s="214"/>
    </row>
    <row r="530" spans="5:5">
      <c r="E530" s="214"/>
    </row>
    <row r="531" spans="5:5">
      <c r="E531" s="214"/>
    </row>
    <row r="532" spans="5:5">
      <c r="E532" s="214"/>
    </row>
    <row r="533" spans="5:5">
      <c r="E533" s="214"/>
    </row>
    <row r="534" spans="5:5">
      <c r="E534" s="214"/>
    </row>
    <row r="535" spans="5:5">
      <c r="E535" s="214"/>
    </row>
    <row r="536" spans="5:5">
      <c r="E536" s="214"/>
    </row>
    <row r="537" spans="5:5">
      <c r="E537" s="214"/>
    </row>
    <row r="538" spans="5:5">
      <c r="E538" s="214"/>
    </row>
    <row r="539" spans="5:5">
      <c r="E539" s="214"/>
    </row>
    <row r="540" spans="5:5">
      <c r="E540" s="214"/>
    </row>
    <row r="541" spans="5:5">
      <c r="E541" s="214"/>
    </row>
    <row r="542" spans="5:5">
      <c r="E542" s="214"/>
    </row>
    <row r="543" spans="5:5">
      <c r="E543" s="214"/>
    </row>
    <row r="544" spans="5:5">
      <c r="E544" s="214"/>
    </row>
    <row r="545" spans="5:5">
      <c r="E545" s="214"/>
    </row>
    <row r="546" spans="5:5">
      <c r="E546" s="214"/>
    </row>
    <row r="547" spans="5:5">
      <c r="E547" s="214"/>
    </row>
    <row r="548" spans="5:5">
      <c r="E548" s="214"/>
    </row>
    <row r="549" spans="5:5">
      <c r="E549" s="214"/>
    </row>
    <row r="550" spans="5:5">
      <c r="E550" s="214"/>
    </row>
    <row r="551" spans="5:5">
      <c r="E551" s="214"/>
    </row>
    <row r="552" spans="5:5">
      <c r="E552" s="214"/>
    </row>
    <row r="553" spans="5:5">
      <c r="E553" s="214"/>
    </row>
    <row r="554" spans="5:5">
      <c r="E554" s="214"/>
    </row>
    <row r="555" spans="5:5">
      <c r="E555" s="214"/>
    </row>
    <row r="556" spans="5:5">
      <c r="E556" s="214"/>
    </row>
    <row r="557" spans="5:5">
      <c r="E557" s="214"/>
    </row>
    <row r="558" spans="5:5">
      <c r="E558" s="214"/>
    </row>
    <row r="559" spans="5:5">
      <c r="E559" s="214"/>
    </row>
    <row r="560" spans="5:5">
      <c r="E560" s="214"/>
    </row>
    <row r="561" spans="5:5">
      <c r="E561" s="214"/>
    </row>
    <row r="562" spans="5:5">
      <c r="E562" s="214"/>
    </row>
    <row r="563" spans="5:5">
      <c r="E563" s="214"/>
    </row>
    <row r="564" spans="5:5">
      <c r="E564" s="214"/>
    </row>
    <row r="565" spans="5:5">
      <c r="E565" s="214"/>
    </row>
    <row r="566" spans="5:5">
      <c r="E566" s="214"/>
    </row>
    <row r="567" spans="5:5">
      <c r="E567" s="214"/>
    </row>
    <row r="568" spans="5:5">
      <c r="E568" s="214"/>
    </row>
    <row r="569" spans="5:5">
      <c r="E569" s="214"/>
    </row>
    <row r="570" spans="5:5">
      <c r="E570" s="214"/>
    </row>
    <row r="571" spans="5:5">
      <c r="E571" s="214"/>
    </row>
    <row r="572" spans="5:5">
      <c r="E572" s="214"/>
    </row>
    <row r="573" spans="5:5">
      <c r="E573" s="214"/>
    </row>
    <row r="574" spans="5:5">
      <c r="E574" s="214"/>
    </row>
    <row r="575" spans="5:5">
      <c r="E575" s="214"/>
    </row>
    <row r="576" spans="5:5">
      <c r="E576" s="214"/>
    </row>
    <row r="577" spans="5:5">
      <c r="E577" s="214"/>
    </row>
    <row r="578" spans="5:5">
      <c r="E578" s="214"/>
    </row>
    <row r="579" spans="5:5">
      <c r="E579" s="214"/>
    </row>
    <row r="580" spans="5:5">
      <c r="E580" s="214"/>
    </row>
    <row r="581" spans="5:5">
      <c r="E581" s="214"/>
    </row>
    <row r="582" spans="5:5">
      <c r="E582" s="214"/>
    </row>
    <row r="583" spans="5:5">
      <c r="E583" s="214"/>
    </row>
    <row r="584" spans="5:5">
      <c r="E584" s="214"/>
    </row>
    <row r="585" spans="5:5">
      <c r="E585" s="214"/>
    </row>
    <row r="586" spans="5:5">
      <c r="E586" s="214"/>
    </row>
    <row r="587" spans="5:5">
      <c r="E587" s="214"/>
    </row>
    <row r="588" spans="5:5">
      <c r="E588" s="214"/>
    </row>
    <row r="589" spans="5:5">
      <c r="E589" s="214"/>
    </row>
    <row r="590" spans="5:5">
      <c r="E590" s="214"/>
    </row>
    <row r="591" spans="5:5">
      <c r="E591" s="214"/>
    </row>
    <row r="592" spans="5:5">
      <c r="E592" s="214"/>
    </row>
    <row r="593" spans="5:5">
      <c r="E593" s="214"/>
    </row>
    <row r="594" spans="5:5">
      <c r="E594" s="214"/>
    </row>
    <row r="595" spans="5:5">
      <c r="E595" s="214"/>
    </row>
    <row r="596" spans="5:5">
      <c r="E596" s="214"/>
    </row>
    <row r="597" spans="5:5">
      <c r="E597" s="214"/>
    </row>
    <row r="598" spans="5:5">
      <c r="E598" s="214"/>
    </row>
    <row r="599" spans="5:5">
      <c r="E599" s="214"/>
    </row>
    <row r="600" spans="5:5">
      <c r="E600" s="214"/>
    </row>
    <row r="601" spans="5:5">
      <c r="E601" s="214"/>
    </row>
    <row r="602" spans="5:5">
      <c r="E602" s="214"/>
    </row>
    <row r="603" spans="5:5">
      <c r="E603" s="214"/>
    </row>
    <row r="604" spans="5:5">
      <c r="E604" s="214"/>
    </row>
    <row r="605" spans="5:5">
      <c r="E605" s="214"/>
    </row>
    <row r="606" spans="5:5">
      <c r="E606" s="214"/>
    </row>
    <row r="607" spans="5:5">
      <c r="E607" s="214"/>
    </row>
    <row r="608" spans="5:5">
      <c r="E608" s="214"/>
    </row>
    <row r="609" spans="5:5">
      <c r="E609" s="214"/>
    </row>
    <row r="610" spans="5:5">
      <c r="E610" s="214"/>
    </row>
    <row r="611" spans="5:5">
      <c r="E611" s="214"/>
    </row>
    <row r="612" spans="5:5">
      <c r="E612" s="214"/>
    </row>
    <row r="613" spans="5:5">
      <c r="E613" s="214"/>
    </row>
    <row r="614" spans="5:5">
      <c r="E614" s="214"/>
    </row>
    <row r="615" spans="5:5">
      <c r="E615" s="214"/>
    </row>
    <row r="616" spans="5:5">
      <c r="E616" s="214"/>
    </row>
    <row r="617" spans="5:5">
      <c r="E617" s="214"/>
    </row>
    <row r="618" spans="5:5">
      <c r="E618" s="214"/>
    </row>
    <row r="619" spans="5:5">
      <c r="E619" s="214"/>
    </row>
    <row r="620" spans="5:5">
      <c r="E620" s="214"/>
    </row>
    <row r="621" spans="5:5">
      <c r="E621" s="214"/>
    </row>
    <row r="622" spans="5:5">
      <c r="E622" s="214"/>
    </row>
    <row r="623" spans="5:5">
      <c r="E623" s="214"/>
    </row>
    <row r="624" spans="5:5">
      <c r="E624" s="214"/>
    </row>
    <row r="625" spans="5:5">
      <c r="E625" s="214"/>
    </row>
    <row r="626" spans="5:5">
      <c r="E626" s="214"/>
    </row>
    <row r="627" spans="5:5">
      <c r="E627" s="214"/>
    </row>
    <row r="628" spans="5:5">
      <c r="E628" s="214"/>
    </row>
    <row r="629" spans="5:5">
      <c r="E629" s="214"/>
    </row>
    <row r="630" spans="5:5">
      <c r="E630" s="214"/>
    </row>
    <row r="631" spans="5:5">
      <c r="E631" s="214"/>
    </row>
    <row r="632" spans="5:5">
      <c r="E632" s="214"/>
    </row>
    <row r="633" spans="5:5">
      <c r="E633" s="214"/>
    </row>
    <row r="634" spans="5:5">
      <c r="E634" s="214"/>
    </row>
    <row r="635" spans="5:5">
      <c r="E635" s="214"/>
    </row>
    <row r="636" spans="5:5">
      <c r="E636" s="214"/>
    </row>
    <row r="637" spans="5:5">
      <c r="E637" s="214"/>
    </row>
    <row r="638" spans="5:5">
      <c r="E638" s="214"/>
    </row>
    <row r="639" spans="5:5">
      <c r="E639" s="214"/>
    </row>
    <row r="640" spans="5:5">
      <c r="E640" s="214"/>
    </row>
    <row r="641" spans="5:5">
      <c r="E641" s="214"/>
    </row>
    <row r="642" spans="5:5">
      <c r="E642" s="214"/>
    </row>
    <row r="643" spans="5:5">
      <c r="E643" s="214"/>
    </row>
    <row r="644" spans="5:5">
      <c r="E644" s="214"/>
    </row>
    <row r="645" spans="5:5">
      <c r="E645" s="214"/>
    </row>
    <row r="646" spans="5:5">
      <c r="E646" s="214"/>
    </row>
    <row r="647" spans="5:5">
      <c r="E647" s="214"/>
    </row>
    <row r="648" spans="5:5">
      <c r="E648" s="214"/>
    </row>
    <row r="649" spans="5:5">
      <c r="E649" s="214"/>
    </row>
    <row r="650" spans="5:5">
      <c r="E650" s="214"/>
    </row>
    <row r="651" spans="5:5">
      <c r="E651" s="214"/>
    </row>
    <row r="652" spans="5:5">
      <c r="E652" s="214"/>
    </row>
    <row r="653" spans="5:5">
      <c r="E653" s="214"/>
    </row>
    <row r="654" spans="5:5">
      <c r="E654" s="214"/>
    </row>
    <row r="655" spans="5:5">
      <c r="E655" s="214"/>
    </row>
    <row r="656" spans="5:5">
      <c r="E656" s="214"/>
    </row>
    <row r="657" spans="5:5">
      <c r="E657" s="214"/>
    </row>
    <row r="658" spans="5:5">
      <c r="E658" s="214"/>
    </row>
    <row r="659" spans="5:5">
      <c r="E659" s="214"/>
    </row>
    <row r="660" spans="5:5">
      <c r="E660" s="214"/>
    </row>
    <row r="661" spans="5:5">
      <c r="E661" s="214"/>
    </row>
    <row r="662" spans="5:5">
      <c r="E662" s="214"/>
    </row>
    <row r="663" spans="5:5">
      <c r="E663" s="214"/>
    </row>
    <row r="664" spans="5:5">
      <c r="E664" s="214"/>
    </row>
    <row r="665" spans="5:5">
      <c r="E665" s="214"/>
    </row>
    <row r="666" spans="5:5">
      <c r="E666" s="214"/>
    </row>
    <row r="667" spans="5:5">
      <c r="E667" s="214"/>
    </row>
    <row r="668" spans="5:5">
      <c r="E668" s="214"/>
    </row>
    <row r="669" spans="5:5">
      <c r="E669" s="214"/>
    </row>
    <row r="670" spans="5:5">
      <c r="E670" s="214"/>
    </row>
    <row r="671" spans="5:5">
      <c r="E671" s="214"/>
    </row>
    <row r="672" spans="5:5">
      <c r="E672" s="214"/>
    </row>
    <row r="673" spans="5:5">
      <c r="E673" s="214"/>
    </row>
    <row r="674" spans="5:5">
      <c r="E674" s="214"/>
    </row>
    <row r="675" spans="5:5">
      <c r="E675" s="214"/>
    </row>
    <row r="676" spans="5:5">
      <c r="E676" s="214"/>
    </row>
    <row r="677" spans="5:5">
      <c r="E677" s="214"/>
    </row>
    <row r="678" spans="5:5">
      <c r="E678" s="214"/>
    </row>
    <row r="679" spans="5:5">
      <c r="E679" s="214"/>
    </row>
    <row r="680" spans="5:5">
      <c r="E680" s="214"/>
    </row>
    <row r="681" spans="5:5">
      <c r="E681" s="214"/>
    </row>
    <row r="682" spans="5:5">
      <c r="E682" s="214"/>
    </row>
    <row r="683" spans="5:5">
      <c r="E683" s="214"/>
    </row>
    <row r="684" spans="5:5">
      <c r="E684" s="214"/>
    </row>
    <row r="685" spans="5:5">
      <c r="E685" s="214"/>
    </row>
    <row r="686" spans="5:5">
      <c r="E686" s="214"/>
    </row>
    <row r="687" spans="5:5">
      <c r="E687" s="214"/>
    </row>
    <row r="688" spans="5:5">
      <c r="E688" s="214"/>
    </row>
    <row r="689" spans="5:5">
      <c r="E689" s="214"/>
    </row>
    <row r="690" spans="5:5">
      <c r="E690" s="214"/>
    </row>
    <row r="691" spans="5:5">
      <c r="E691" s="214"/>
    </row>
    <row r="692" spans="5:5">
      <c r="E692" s="214"/>
    </row>
    <row r="693" spans="5:5">
      <c r="E693" s="214"/>
    </row>
    <row r="694" spans="5:5">
      <c r="E694" s="214"/>
    </row>
    <row r="695" spans="5:5">
      <c r="E695" s="214"/>
    </row>
    <row r="696" spans="5:5">
      <c r="E696" s="214"/>
    </row>
    <row r="697" spans="5:5">
      <c r="E697" s="214"/>
    </row>
    <row r="698" spans="5:5">
      <c r="E698" s="214"/>
    </row>
    <row r="699" spans="5:5">
      <c r="E699" s="214"/>
    </row>
    <row r="700" spans="5:5">
      <c r="E700" s="214"/>
    </row>
    <row r="701" spans="5:5">
      <c r="E701" s="214"/>
    </row>
    <row r="702" spans="5:5">
      <c r="E702" s="214"/>
    </row>
    <row r="703" spans="5:5">
      <c r="E703" s="214"/>
    </row>
    <row r="704" spans="5:5">
      <c r="E704" s="214"/>
    </row>
    <row r="705" spans="5:5">
      <c r="E705" s="214"/>
    </row>
    <row r="706" spans="5:5">
      <c r="E706" s="214"/>
    </row>
    <row r="707" spans="5:5">
      <c r="E707" s="214"/>
    </row>
    <row r="708" spans="5:5">
      <c r="E708" s="214"/>
    </row>
    <row r="709" spans="5:5">
      <c r="E709" s="214"/>
    </row>
    <row r="710" spans="5:5">
      <c r="E710" s="214"/>
    </row>
    <row r="711" spans="5:5">
      <c r="E711" s="214"/>
    </row>
    <row r="712" spans="5:5">
      <c r="E712" s="214"/>
    </row>
    <row r="713" spans="5:5">
      <c r="E713" s="214"/>
    </row>
    <row r="714" spans="5:5">
      <c r="E714" s="214"/>
    </row>
    <row r="715" spans="5:5">
      <c r="E715" s="214"/>
    </row>
    <row r="716" spans="5:5">
      <c r="E716" s="214"/>
    </row>
    <row r="717" spans="5:5">
      <c r="E717" s="214"/>
    </row>
    <row r="718" spans="5:5">
      <c r="E718" s="214"/>
    </row>
    <row r="719" spans="5:5">
      <c r="E719" s="214"/>
    </row>
    <row r="720" spans="5:5">
      <c r="E720" s="214"/>
    </row>
    <row r="721" spans="5:5">
      <c r="E721" s="214"/>
    </row>
    <row r="722" spans="5:5">
      <c r="E722" s="214"/>
    </row>
    <row r="723" spans="5:5">
      <c r="E723" s="214"/>
    </row>
    <row r="724" spans="5:5">
      <c r="E724" s="214"/>
    </row>
    <row r="725" spans="5:5">
      <c r="E725" s="214"/>
    </row>
    <row r="726" spans="5:5">
      <c r="E726" s="214"/>
    </row>
    <row r="727" spans="5:5">
      <c r="E727" s="214"/>
    </row>
    <row r="728" spans="5:5">
      <c r="E728" s="214"/>
    </row>
    <row r="729" spans="5:5">
      <c r="E729" s="214"/>
    </row>
    <row r="730" spans="5:5">
      <c r="E730" s="214"/>
    </row>
    <row r="731" spans="5:5">
      <c r="E731" s="214"/>
    </row>
    <row r="732" spans="5:5">
      <c r="E732" s="214"/>
    </row>
    <row r="733" spans="5:5">
      <c r="E733" s="214"/>
    </row>
    <row r="734" spans="5:5">
      <c r="E734" s="214"/>
    </row>
    <row r="735" spans="5:5">
      <c r="E735" s="214"/>
    </row>
    <row r="736" spans="5:5">
      <c r="E736" s="214"/>
    </row>
    <row r="737" spans="5:5">
      <c r="E737" s="214"/>
    </row>
    <row r="738" spans="5:5">
      <c r="E738" s="214"/>
    </row>
    <row r="739" spans="5:5">
      <c r="E739" s="214"/>
    </row>
    <row r="740" spans="5:5">
      <c r="E740" s="214"/>
    </row>
    <row r="741" spans="5:5">
      <c r="E741" s="214"/>
    </row>
    <row r="742" spans="5:5">
      <c r="E742" s="214"/>
    </row>
    <row r="743" spans="5:5">
      <c r="E743" s="214"/>
    </row>
    <row r="744" spans="5:5">
      <c r="E744" s="214"/>
    </row>
    <row r="745" spans="5:5">
      <c r="E745" s="214"/>
    </row>
    <row r="746" spans="5:5">
      <c r="E746" s="214"/>
    </row>
    <row r="747" spans="5:5">
      <c r="E747" s="214"/>
    </row>
    <row r="748" spans="5:5">
      <c r="E748" s="214"/>
    </row>
    <row r="749" spans="5:5">
      <c r="E749" s="214"/>
    </row>
    <row r="750" spans="5:5">
      <c r="E750" s="214"/>
    </row>
    <row r="751" spans="5:5">
      <c r="E751" s="214"/>
    </row>
    <row r="752" spans="5:5">
      <c r="E752" s="214"/>
    </row>
    <row r="753" spans="5:5">
      <c r="E753" s="214"/>
    </row>
    <row r="754" spans="5:5">
      <c r="E754" s="214"/>
    </row>
    <row r="755" spans="5:5">
      <c r="E755" s="214"/>
    </row>
    <row r="756" spans="5:5">
      <c r="E756" s="214"/>
    </row>
    <row r="757" spans="5:5">
      <c r="E757" s="214"/>
    </row>
    <row r="758" spans="5:5">
      <c r="E758" s="214"/>
    </row>
    <row r="759" spans="5:5">
      <c r="E759" s="214"/>
    </row>
    <row r="760" spans="5:5">
      <c r="E760" s="214"/>
    </row>
    <row r="761" spans="5:5">
      <c r="E761" s="214"/>
    </row>
    <row r="762" spans="5:5">
      <c r="E762" s="214"/>
    </row>
    <row r="763" spans="5:5">
      <c r="E763" s="214"/>
    </row>
    <row r="764" spans="5:5">
      <c r="E764" s="214"/>
    </row>
    <row r="765" spans="5:5">
      <c r="E765" s="214"/>
    </row>
    <row r="766" spans="5:5">
      <c r="E766" s="214"/>
    </row>
    <row r="767" spans="5:5">
      <c r="E767" s="214"/>
    </row>
    <row r="768" spans="5:5">
      <c r="E768" s="214"/>
    </row>
    <row r="769" spans="5:5">
      <c r="E769" s="214"/>
    </row>
    <row r="770" spans="5:5">
      <c r="E770" s="214"/>
    </row>
    <row r="771" spans="5:5">
      <c r="E771" s="214"/>
    </row>
    <row r="772" spans="5:5">
      <c r="E772" s="214"/>
    </row>
    <row r="773" spans="5:5">
      <c r="E773" s="214"/>
    </row>
    <row r="774" spans="5:5">
      <c r="E774" s="214"/>
    </row>
    <row r="775" spans="5:5">
      <c r="E775" s="214"/>
    </row>
    <row r="776" spans="5:5">
      <c r="E776" s="214"/>
    </row>
    <row r="777" spans="5:5">
      <c r="E777" s="214"/>
    </row>
    <row r="778" spans="5:5">
      <c r="E778" s="214"/>
    </row>
    <row r="779" spans="5:5">
      <c r="E779" s="214"/>
    </row>
    <row r="780" spans="5:5">
      <c r="E780" s="214"/>
    </row>
    <row r="781" spans="5:5">
      <c r="E781" s="214"/>
    </row>
    <row r="782" spans="5:5">
      <c r="E782" s="214"/>
    </row>
    <row r="783" spans="5:5">
      <c r="E783" s="214"/>
    </row>
    <row r="784" spans="5:5">
      <c r="E784" s="214"/>
    </row>
    <row r="785" spans="5:5">
      <c r="E785" s="214"/>
    </row>
    <row r="786" spans="5:5">
      <c r="E786" s="214"/>
    </row>
    <row r="787" spans="5:5">
      <c r="E787" s="214"/>
    </row>
    <row r="788" spans="5:5">
      <c r="E788" s="214"/>
    </row>
    <row r="789" spans="5:5">
      <c r="E789" s="214"/>
    </row>
    <row r="790" spans="5:5">
      <c r="E790" s="214"/>
    </row>
    <row r="791" spans="5:5">
      <c r="E791" s="214"/>
    </row>
    <row r="792" spans="5:5">
      <c r="E792" s="214"/>
    </row>
    <row r="793" spans="5:5">
      <c r="E793" s="214"/>
    </row>
    <row r="794" spans="5:5">
      <c r="E794" s="214"/>
    </row>
    <row r="795" spans="5:5">
      <c r="E795" s="214"/>
    </row>
    <row r="796" spans="5:5">
      <c r="E796" s="214"/>
    </row>
    <row r="797" spans="5:5">
      <c r="E797" s="214"/>
    </row>
    <row r="798" spans="5:5">
      <c r="E798" s="214"/>
    </row>
    <row r="799" spans="5:5">
      <c r="E799" s="214"/>
    </row>
    <row r="800" spans="5:5">
      <c r="E800" s="214"/>
    </row>
    <row r="801" spans="5:5">
      <c r="E801" s="214"/>
    </row>
    <row r="802" spans="5:5">
      <c r="E802" s="214"/>
    </row>
    <row r="803" spans="5:5">
      <c r="E803" s="214"/>
    </row>
    <row r="804" spans="5:5">
      <c r="E804" s="214"/>
    </row>
    <row r="805" spans="5:5">
      <c r="E805" s="214"/>
    </row>
    <row r="806" spans="5:5">
      <c r="E806" s="214"/>
    </row>
    <row r="807" spans="5:5">
      <c r="E807" s="214"/>
    </row>
    <row r="808" spans="5:5">
      <c r="E808" s="214"/>
    </row>
    <row r="809" spans="5:5">
      <c r="E809" s="214"/>
    </row>
    <row r="810" spans="5:5">
      <c r="E810" s="214"/>
    </row>
    <row r="811" spans="5:5">
      <c r="E811" s="214"/>
    </row>
    <row r="812" spans="5:5">
      <c r="E812" s="214"/>
    </row>
    <row r="813" spans="5:5">
      <c r="E813" s="214"/>
    </row>
    <row r="814" spans="5:5">
      <c r="E814" s="214"/>
    </row>
    <row r="815" spans="5:5">
      <c r="E815" s="214"/>
    </row>
    <row r="816" spans="5:5">
      <c r="E816" s="214"/>
    </row>
    <row r="817" spans="5:5">
      <c r="E817" s="214"/>
    </row>
    <row r="818" spans="5:5">
      <c r="E818" s="214"/>
    </row>
    <row r="819" spans="5:5">
      <c r="E819" s="214"/>
    </row>
    <row r="820" spans="5:5">
      <c r="E820" s="214"/>
    </row>
    <row r="821" spans="5:5">
      <c r="E821" s="214"/>
    </row>
    <row r="822" spans="5:5">
      <c r="E822" s="214"/>
    </row>
    <row r="823" spans="5:5">
      <c r="E823" s="214"/>
    </row>
    <row r="824" spans="5:5">
      <c r="E824" s="214"/>
    </row>
    <row r="825" spans="5:5">
      <c r="E825" s="214"/>
    </row>
    <row r="826" spans="5:5">
      <c r="E826" s="214"/>
    </row>
    <row r="827" spans="5:5">
      <c r="E827" s="214"/>
    </row>
    <row r="828" spans="5:5">
      <c r="E828" s="214"/>
    </row>
    <row r="829" spans="5:5">
      <c r="E829" s="214"/>
    </row>
    <row r="830" spans="5:5">
      <c r="E830" s="214"/>
    </row>
    <row r="831" spans="5:5">
      <c r="E831" s="214"/>
    </row>
    <row r="832" spans="5:5">
      <c r="E832" s="214"/>
    </row>
    <row r="833" spans="5:5">
      <c r="E833" s="214"/>
    </row>
    <row r="834" spans="5:5">
      <c r="E834" s="214"/>
    </row>
    <row r="835" spans="5:5">
      <c r="E835" s="214"/>
    </row>
    <row r="836" spans="5:5">
      <c r="E836" s="214"/>
    </row>
    <row r="837" spans="5:5">
      <c r="E837" s="214"/>
    </row>
    <row r="838" spans="5:5">
      <c r="E838" s="214"/>
    </row>
    <row r="839" spans="5:5">
      <c r="E839" s="214"/>
    </row>
    <row r="840" spans="5:5">
      <c r="E840" s="214"/>
    </row>
    <row r="841" spans="5:5">
      <c r="E841" s="214"/>
    </row>
    <row r="842" spans="5:5">
      <c r="E842" s="214"/>
    </row>
    <row r="843" spans="5:5">
      <c r="E843" s="214"/>
    </row>
    <row r="844" spans="5:5">
      <c r="E844" s="214"/>
    </row>
    <row r="845" spans="5:5">
      <c r="E845" s="214"/>
    </row>
    <row r="846" spans="5:5">
      <c r="E846" s="214"/>
    </row>
    <row r="847" spans="5:5">
      <c r="E847" s="214"/>
    </row>
    <row r="848" spans="5:5">
      <c r="E848" s="214"/>
    </row>
    <row r="849" spans="5:5">
      <c r="E849" s="214"/>
    </row>
    <row r="850" spans="5:5">
      <c r="E850" s="214"/>
    </row>
    <row r="851" spans="5:5">
      <c r="E851" s="214"/>
    </row>
    <row r="852" spans="5:5">
      <c r="E852" s="214"/>
    </row>
    <row r="853" spans="5:5">
      <c r="E853" s="214"/>
    </row>
    <row r="854" spans="5:5">
      <c r="E854" s="214"/>
    </row>
    <row r="855" spans="5:5">
      <c r="E855" s="214"/>
    </row>
    <row r="856" spans="5:5">
      <c r="E856" s="214"/>
    </row>
    <row r="857" spans="5:5">
      <c r="E857" s="214"/>
    </row>
    <row r="858" spans="5:5">
      <c r="E858" s="214"/>
    </row>
    <row r="859" spans="5:5">
      <c r="E859" s="214"/>
    </row>
    <row r="860" spans="5:5">
      <c r="E860" s="214"/>
    </row>
    <row r="861" spans="5:5">
      <c r="E861" s="214"/>
    </row>
    <row r="862" spans="5:5">
      <c r="E862" s="214"/>
    </row>
    <row r="863" spans="5:5">
      <c r="E863" s="214"/>
    </row>
    <row r="864" spans="5:5">
      <c r="E864" s="214"/>
    </row>
    <row r="865" spans="5:5">
      <c r="E865" s="214"/>
    </row>
    <row r="866" spans="5:5">
      <c r="E866" s="214"/>
    </row>
    <row r="867" spans="5:5">
      <c r="E867" s="214"/>
    </row>
    <row r="868" spans="5:5">
      <c r="E868" s="214"/>
    </row>
    <row r="869" spans="5:5">
      <c r="E869" s="214"/>
    </row>
    <row r="870" spans="5:5">
      <c r="E870" s="214"/>
    </row>
    <row r="871" spans="5:5">
      <c r="E871" s="214"/>
    </row>
    <row r="872" spans="5:5">
      <c r="E872" s="214"/>
    </row>
    <row r="873" spans="5:5">
      <c r="E873" s="214"/>
    </row>
    <row r="874" spans="5:5">
      <c r="E874" s="214"/>
    </row>
    <row r="875" spans="5:5">
      <c r="E875" s="214"/>
    </row>
    <row r="876" spans="5:5">
      <c r="E876" s="214"/>
    </row>
    <row r="877" spans="5:5">
      <c r="E877" s="214"/>
    </row>
    <row r="878" spans="5:5">
      <c r="E878" s="214"/>
    </row>
    <row r="879" spans="5:5">
      <c r="E879" s="214"/>
    </row>
    <row r="880" spans="5:5">
      <c r="E880" s="214"/>
    </row>
    <row r="881" spans="5:5">
      <c r="E881" s="214"/>
    </row>
    <row r="882" spans="5:5">
      <c r="E882" s="214"/>
    </row>
    <row r="883" spans="5:5">
      <c r="E883" s="214"/>
    </row>
    <row r="884" spans="5:5">
      <c r="E884" s="214"/>
    </row>
    <row r="885" spans="5:5">
      <c r="E885" s="214"/>
    </row>
    <row r="886" spans="5:5">
      <c r="E886" s="214"/>
    </row>
    <row r="887" spans="5:5">
      <c r="E887" s="214"/>
    </row>
    <row r="888" spans="5:5">
      <c r="E888" s="214"/>
    </row>
    <row r="889" spans="5:5">
      <c r="E889" s="214"/>
    </row>
    <row r="890" spans="5:5">
      <c r="E890" s="214"/>
    </row>
    <row r="891" spans="5:5">
      <c r="E891" s="214"/>
    </row>
    <row r="892" spans="5:5">
      <c r="E892" s="214"/>
    </row>
    <row r="893" spans="5:5">
      <c r="E893" s="214"/>
    </row>
    <row r="894" spans="5:5">
      <c r="E894" s="214"/>
    </row>
    <row r="895" spans="5:5">
      <c r="E895" s="214"/>
    </row>
    <row r="896" spans="5:5">
      <c r="E896" s="214"/>
    </row>
    <row r="897" spans="5:5">
      <c r="E897" s="214"/>
    </row>
    <row r="898" spans="5:5">
      <c r="E898" s="214"/>
    </row>
    <row r="899" spans="5:5">
      <c r="E899" s="214"/>
    </row>
    <row r="900" spans="5:5">
      <c r="E900" s="214"/>
    </row>
    <row r="901" spans="5:5">
      <c r="E901" s="214"/>
    </row>
    <row r="902" spans="5:5">
      <c r="E902" s="214"/>
    </row>
    <row r="903" spans="5:5">
      <c r="E903" s="214"/>
    </row>
    <row r="904" spans="5:5">
      <c r="E904" s="214"/>
    </row>
    <row r="905" spans="5:5">
      <c r="E905" s="214"/>
    </row>
    <row r="906" spans="5:5">
      <c r="E906" s="214"/>
    </row>
    <row r="907" spans="5:5">
      <c r="E907" s="214"/>
    </row>
    <row r="908" spans="5:5">
      <c r="E908" s="214"/>
    </row>
    <row r="909" spans="5:5">
      <c r="E909" s="214"/>
    </row>
    <row r="910" spans="5:5">
      <c r="E910" s="214"/>
    </row>
    <row r="911" spans="5:5">
      <c r="E911" s="214"/>
    </row>
    <row r="912" spans="5:5">
      <c r="E912" s="214"/>
    </row>
    <row r="913" spans="5:5">
      <c r="E913" s="214"/>
    </row>
    <row r="914" spans="5:5">
      <c r="E914" s="214"/>
    </row>
    <row r="915" spans="5:5">
      <c r="E915" s="214"/>
    </row>
    <row r="916" spans="5:5">
      <c r="E916" s="214"/>
    </row>
    <row r="917" spans="5:5">
      <c r="E917" s="214"/>
    </row>
    <row r="918" spans="5:5">
      <c r="E918" s="214"/>
    </row>
    <row r="919" spans="5:5">
      <c r="E919" s="214"/>
    </row>
    <row r="920" spans="5:5">
      <c r="E920" s="214"/>
    </row>
    <row r="921" spans="5:5">
      <c r="E921" s="214"/>
    </row>
    <row r="922" spans="5:5">
      <c r="E922" s="214"/>
    </row>
    <row r="923" spans="5:5">
      <c r="E923" s="214"/>
    </row>
    <row r="924" spans="5:5">
      <c r="E924" s="214"/>
    </row>
    <row r="925" spans="5:5">
      <c r="E925" s="214"/>
    </row>
    <row r="926" spans="5:5">
      <c r="E926" s="214"/>
    </row>
    <row r="927" spans="5:5">
      <c r="E927" s="214"/>
    </row>
    <row r="928" spans="5:5">
      <c r="E928" s="214"/>
    </row>
    <row r="929" spans="5:5">
      <c r="E929" s="214"/>
    </row>
    <row r="930" spans="5:5">
      <c r="E930" s="214"/>
    </row>
    <row r="931" spans="5:5">
      <c r="E931" s="214"/>
    </row>
    <row r="932" spans="5:5">
      <c r="E932" s="214"/>
    </row>
    <row r="933" spans="5:5">
      <c r="E933" s="214"/>
    </row>
    <row r="934" spans="5:5">
      <c r="E934" s="214"/>
    </row>
    <row r="935" spans="5:5">
      <c r="E935" s="214"/>
    </row>
    <row r="936" spans="5:5">
      <c r="E936" s="214"/>
    </row>
    <row r="937" spans="5:5">
      <c r="E937" s="214"/>
    </row>
    <row r="938" spans="5:5">
      <c r="E938" s="214"/>
    </row>
    <row r="939" spans="5:5">
      <c r="E939" s="214"/>
    </row>
    <row r="940" spans="5:5">
      <c r="E940" s="214"/>
    </row>
    <row r="941" spans="5:5">
      <c r="E941" s="214"/>
    </row>
    <row r="942" spans="5:5">
      <c r="E942" s="214"/>
    </row>
    <row r="943" spans="5:5">
      <c r="E943" s="214"/>
    </row>
    <row r="944" spans="5:5">
      <c r="E944" s="214"/>
    </row>
    <row r="945" spans="5:5">
      <c r="E945" s="214"/>
    </row>
    <row r="946" spans="5:5">
      <c r="E946" s="214"/>
    </row>
    <row r="947" spans="5:5">
      <c r="E947" s="214"/>
    </row>
    <row r="948" spans="5:5">
      <c r="E948" s="214"/>
    </row>
    <row r="949" spans="5:5">
      <c r="E949" s="214"/>
    </row>
    <row r="950" spans="5:5">
      <c r="E950" s="214"/>
    </row>
    <row r="951" spans="5:5">
      <c r="E951" s="214"/>
    </row>
    <row r="952" spans="5:5">
      <c r="E952" s="214"/>
    </row>
    <row r="953" spans="5:5">
      <c r="E953" s="214"/>
    </row>
    <row r="954" spans="5:5">
      <c r="E954" s="214"/>
    </row>
    <row r="955" spans="5:5">
      <c r="E955" s="214"/>
    </row>
    <row r="956" spans="5:5">
      <c r="E956" s="214"/>
    </row>
    <row r="957" spans="5:5">
      <c r="E957" s="214"/>
    </row>
    <row r="958" spans="5:5">
      <c r="E958" s="214"/>
    </row>
    <row r="959" spans="5:5">
      <c r="E959" s="214"/>
    </row>
    <row r="960" spans="5:5">
      <c r="E960" s="214"/>
    </row>
    <row r="961" spans="5:5">
      <c r="E961" s="214"/>
    </row>
    <row r="962" spans="5:5">
      <c r="E962" s="214"/>
    </row>
    <row r="963" spans="5:5">
      <c r="E963" s="214"/>
    </row>
    <row r="964" spans="5:5">
      <c r="E964" s="214"/>
    </row>
    <row r="965" spans="5:5">
      <c r="E965" s="214"/>
    </row>
    <row r="966" spans="5:5">
      <c r="E966" s="214"/>
    </row>
    <row r="967" spans="5:5">
      <c r="E967" s="214"/>
    </row>
    <row r="968" spans="5:5">
      <c r="E968" s="214"/>
    </row>
    <row r="969" spans="5:5">
      <c r="E969" s="214"/>
    </row>
    <row r="970" spans="5:5">
      <c r="E970" s="214"/>
    </row>
    <row r="971" spans="5:5">
      <c r="E971" s="214"/>
    </row>
    <row r="972" spans="5:5">
      <c r="E972" s="214"/>
    </row>
    <row r="973" spans="5:5">
      <c r="E973" s="214"/>
    </row>
    <row r="974" spans="5:5">
      <c r="E974" s="214"/>
    </row>
    <row r="975" spans="5:5">
      <c r="E975" s="214"/>
    </row>
    <row r="976" spans="5:5">
      <c r="E976" s="214"/>
    </row>
    <row r="977" spans="5:5">
      <c r="E977" s="214"/>
    </row>
    <row r="978" spans="5:5">
      <c r="E978" s="214"/>
    </row>
    <row r="979" spans="5:5">
      <c r="E979" s="214"/>
    </row>
    <row r="980" spans="5:5">
      <c r="E980" s="214"/>
    </row>
    <row r="981" spans="5:5">
      <c r="E981" s="214"/>
    </row>
    <row r="982" spans="5:5">
      <c r="E982" s="214"/>
    </row>
    <row r="983" spans="5:5">
      <c r="E983" s="214"/>
    </row>
    <row r="984" spans="5:5">
      <c r="E984" s="214"/>
    </row>
    <row r="985" spans="5:5">
      <c r="E985" s="214"/>
    </row>
    <row r="986" spans="5:5">
      <c r="E986" s="214"/>
    </row>
    <row r="987" spans="5:5">
      <c r="E987" s="214"/>
    </row>
    <row r="988" spans="5:5">
      <c r="E988" s="214"/>
    </row>
    <row r="989" spans="5:5">
      <c r="E989" s="214"/>
    </row>
    <row r="990" spans="5:5">
      <c r="E990" s="214"/>
    </row>
    <row r="991" spans="5:5">
      <c r="E991" s="214"/>
    </row>
    <row r="992" spans="5:5">
      <c r="E992" s="214"/>
    </row>
    <row r="993" spans="5:5">
      <c r="E993" s="214"/>
    </row>
    <row r="994" spans="5:5">
      <c r="E994" s="214"/>
    </row>
    <row r="995" spans="5:5">
      <c r="E995" s="214"/>
    </row>
    <row r="996" spans="5:5">
      <c r="E996" s="214"/>
    </row>
    <row r="997" spans="5:5">
      <c r="E997" s="214"/>
    </row>
    <row r="998" spans="5:5">
      <c r="E998" s="214"/>
    </row>
    <row r="999" spans="5:5">
      <c r="E999" s="214"/>
    </row>
    <row r="1000" spans="5:5">
      <c r="E1000" s="214"/>
    </row>
    <row r="1001" spans="5:5">
      <c r="E1001" s="214"/>
    </row>
    <row r="1002" spans="5:5">
      <c r="E1002" s="214"/>
    </row>
    <row r="1003" spans="5:5">
      <c r="E1003" s="214"/>
    </row>
    <row r="1004" spans="5:5">
      <c r="E1004" s="214"/>
    </row>
    <row r="1005" spans="5:5">
      <c r="E1005" s="214"/>
    </row>
    <row r="1006" spans="5:5">
      <c r="E1006" s="214"/>
    </row>
    <row r="1007" spans="5:5">
      <c r="E1007" s="214"/>
    </row>
    <row r="1008" spans="5:5">
      <c r="E1008" s="214"/>
    </row>
    <row r="1009" spans="5:5">
      <c r="E1009" s="214"/>
    </row>
    <row r="1010" spans="5:5">
      <c r="E1010" s="214"/>
    </row>
    <row r="1011" spans="5:5">
      <c r="E1011" s="214"/>
    </row>
    <row r="1012" spans="5:5">
      <c r="E1012" s="214"/>
    </row>
    <row r="1013" spans="5:5">
      <c r="E1013" s="214"/>
    </row>
    <row r="1014" spans="5:5">
      <c r="E1014" s="214"/>
    </row>
    <row r="1015" spans="5:5">
      <c r="E1015" s="214"/>
    </row>
    <row r="1016" spans="5:5">
      <c r="E1016" s="214"/>
    </row>
    <row r="1017" spans="5:5">
      <c r="E1017" s="214"/>
    </row>
    <row r="1018" spans="5:5">
      <c r="E1018" s="214"/>
    </row>
    <row r="1019" spans="5:5">
      <c r="E1019" s="214"/>
    </row>
    <row r="1020" spans="5:5">
      <c r="E1020" s="214"/>
    </row>
    <row r="1021" spans="5:5">
      <c r="E1021" s="214"/>
    </row>
    <row r="1022" spans="5:5">
      <c r="E1022" s="214"/>
    </row>
    <row r="1023" spans="5:5">
      <c r="E1023" s="214"/>
    </row>
    <row r="1024" spans="5:5">
      <c r="E1024" s="214"/>
    </row>
    <row r="1025" spans="5:5">
      <c r="E1025" s="214"/>
    </row>
    <row r="1026" spans="5:5">
      <c r="E1026" s="214"/>
    </row>
    <row r="1027" spans="5:5">
      <c r="E1027" s="214"/>
    </row>
    <row r="1028" spans="5:5">
      <c r="E1028" s="214"/>
    </row>
    <row r="1029" spans="5:5">
      <c r="E1029" s="214"/>
    </row>
    <row r="1030" spans="5:5">
      <c r="E1030" s="214"/>
    </row>
    <row r="1031" spans="5:5">
      <c r="E1031" s="214"/>
    </row>
    <row r="1032" spans="5:5">
      <c r="E1032" s="214"/>
    </row>
    <row r="1033" spans="5:5">
      <c r="E1033" s="214"/>
    </row>
    <row r="1034" spans="5:5">
      <c r="E1034" s="214"/>
    </row>
    <row r="1035" spans="5:5">
      <c r="E1035" s="214"/>
    </row>
    <row r="1036" spans="5:5">
      <c r="E1036" s="214"/>
    </row>
    <row r="1037" spans="5:5">
      <c r="E1037" s="214"/>
    </row>
    <row r="1038" spans="5:5">
      <c r="E1038" s="214"/>
    </row>
    <row r="1039" spans="5:5">
      <c r="E1039" s="214"/>
    </row>
    <row r="1040" spans="5:5">
      <c r="E1040" s="214"/>
    </row>
    <row r="1041" spans="5:5">
      <c r="E1041" s="214"/>
    </row>
    <row r="1042" spans="5:5">
      <c r="E1042" s="214"/>
    </row>
    <row r="1043" spans="5:5">
      <c r="E1043" s="214"/>
    </row>
    <row r="1044" spans="5:5">
      <c r="E1044" s="214"/>
    </row>
    <row r="1045" spans="5:5">
      <c r="E1045" s="214"/>
    </row>
    <row r="1046" spans="5:5">
      <c r="E1046" s="214"/>
    </row>
    <row r="1047" spans="5:5">
      <c r="E1047" s="214"/>
    </row>
    <row r="1048" spans="5:5">
      <c r="E1048" s="214"/>
    </row>
    <row r="1049" spans="5:5">
      <c r="E1049" s="214"/>
    </row>
    <row r="1050" spans="5:5">
      <c r="E1050" s="214"/>
    </row>
    <row r="1051" spans="5:5">
      <c r="E1051" s="214"/>
    </row>
    <row r="1052" spans="5:5">
      <c r="E1052" s="214"/>
    </row>
    <row r="1053" spans="5:5">
      <c r="E1053" s="214"/>
    </row>
    <row r="1054" spans="5:5">
      <c r="E1054" s="214"/>
    </row>
    <row r="1055" spans="5:5">
      <c r="E1055" s="214"/>
    </row>
    <row r="1056" spans="5:5">
      <c r="E1056" s="214"/>
    </row>
    <row r="1057" spans="5:5">
      <c r="E1057" s="214"/>
    </row>
    <row r="1058" spans="5:5">
      <c r="E1058" s="214"/>
    </row>
    <row r="1059" spans="5:5">
      <c r="E1059" s="214"/>
    </row>
    <row r="1060" spans="5:5">
      <c r="E1060" s="214"/>
    </row>
    <row r="1061" spans="5:5">
      <c r="E1061" s="214"/>
    </row>
    <row r="1062" spans="5:5">
      <c r="E1062" s="214"/>
    </row>
    <row r="1063" spans="5:5">
      <c r="E1063" s="214"/>
    </row>
    <row r="1064" spans="5:5">
      <c r="E1064" s="214"/>
    </row>
    <row r="1065" spans="5:5">
      <c r="E1065" s="214"/>
    </row>
    <row r="1066" spans="5:5">
      <c r="E1066" s="214"/>
    </row>
    <row r="1067" spans="5:5">
      <c r="E1067" s="214"/>
    </row>
    <row r="1068" spans="5:5">
      <c r="E1068" s="214"/>
    </row>
    <row r="1069" spans="5:5">
      <c r="E1069" s="214"/>
    </row>
    <row r="1070" spans="5:5">
      <c r="E1070" s="214"/>
    </row>
    <row r="1071" spans="5:5">
      <c r="E1071" s="214"/>
    </row>
    <row r="1072" spans="5:5">
      <c r="E1072" s="214"/>
    </row>
    <row r="1073" spans="5:5">
      <c r="E1073" s="214"/>
    </row>
    <row r="1074" spans="5:5">
      <c r="E1074" s="214"/>
    </row>
    <row r="1075" spans="5:5">
      <c r="E1075" s="214"/>
    </row>
    <row r="1076" spans="5:5">
      <c r="E1076" s="214"/>
    </row>
    <row r="1077" spans="5:5">
      <c r="E1077" s="214"/>
    </row>
    <row r="1078" spans="5:5">
      <c r="E1078" s="214"/>
    </row>
    <row r="1079" spans="5:5">
      <c r="E1079" s="214"/>
    </row>
    <row r="1080" spans="5:5">
      <c r="E1080" s="214"/>
    </row>
    <row r="1081" spans="5:5">
      <c r="E1081" s="214"/>
    </row>
    <row r="1082" spans="5:5">
      <c r="E1082" s="214"/>
    </row>
    <row r="1083" spans="5:5">
      <c r="E1083" s="214"/>
    </row>
    <row r="1084" spans="5:5">
      <c r="E1084" s="214"/>
    </row>
    <row r="1085" spans="5:5">
      <c r="E1085" s="214"/>
    </row>
    <row r="1086" spans="5:5">
      <c r="E1086" s="214"/>
    </row>
    <row r="1087" spans="5:5">
      <c r="E1087" s="214"/>
    </row>
    <row r="1088" spans="5:5">
      <c r="E1088" s="214"/>
    </row>
    <row r="1089" spans="5:5">
      <c r="E1089" s="214"/>
    </row>
    <row r="1090" spans="5:5">
      <c r="E1090" s="214"/>
    </row>
    <row r="1091" spans="5:5">
      <c r="E1091" s="214"/>
    </row>
    <row r="1092" spans="5:5">
      <c r="E1092" s="214"/>
    </row>
    <row r="1093" spans="5:5">
      <c r="E1093" s="214"/>
    </row>
    <row r="1094" spans="5:5">
      <c r="E1094" s="214"/>
    </row>
    <row r="1095" spans="5:5">
      <c r="E1095" s="214"/>
    </row>
    <row r="1096" spans="5:5">
      <c r="E1096" s="214"/>
    </row>
    <row r="1097" spans="5:5">
      <c r="E1097" s="214"/>
    </row>
    <row r="1098" spans="5:5">
      <c r="E1098" s="214"/>
    </row>
    <row r="1099" spans="5:5">
      <c r="E1099" s="214"/>
    </row>
    <row r="1100" spans="5:5">
      <c r="E1100" s="214"/>
    </row>
    <row r="1101" spans="5:5">
      <c r="E1101" s="214"/>
    </row>
    <row r="1102" spans="5:5">
      <c r="E1102" s="214"/>
    </row>
    <row r="1103" spans="5:5">
      <c r="E1103" s="214"/>
    </row>
    <row r="1104" spans="5:5">
      <c r="E1104" s="214"/>
    </row>
    <row r="1105" spans="5:5">
      <c r="E1105" s="214"/>
    </row>
    <row r="1106" spans="5:5">
      <c r="E1106" s="214"/>
    </row>
    <row r="1107" spans="5:5">
      <c r="E1107" s="214"/>
    </row>
    <row r="1108" spans="5:5">
      <c r="E1108" s="214"/>
    </row>
    <row r="1109" spans="5:5">
      <c r="E1109" s="214"/>
    </row>
    <row r="1110" spans="5:5">
      <c r="E1110" s="214"/>
    </row>
    <row r="1111" spans="5:5">
      <c r="E1111" s="214"/>
    </row>
    <row r="1112" spans="5:5">
      <c r="E1112" s="214"/>
    </row>
    <row r="1113" spans="5:5">
      <c r="E1113" s="214"/>
    </row>
    <row r="1114" spans="5:5">
      <c r="E1114" s="214"/>
    </row>
    <row r="1115" spans="5:5">
      <c r="E1115" s="214"/>
    </row>
    <row r="1116" spans="5:5">
      <c r="E1116" s="214"/>
    </row>
    <row r="1117" spans="5:5">
      <c r="E1117" s="214"/>
    </row>
    <row r="1118" spans="5:5">
      <c r="E1118" s="214"/>
    </row>
    <row r="1119" spans="5:5">
      <c r="E1119" s="214"/>
    </row>
    <row r="1120" spans="5:5">
      <c r="E1120" s="214"/>
    </row>
    <row r="1121" spans="5:5">
      <c r="E1121" s="214"/>
    </row>
    <row r="1122" spans="5:5">
      <c r="E1122" s="214"/>
    </row>
    <row r="1123" spans="5:5">
      <c r="E1123" s="214"/>
    </row>
    <row r="1124" spans="5:5">
      <c r="E1124" s="214"/>
    </row>
    <row r="1125" spans="5:5">
      <c r="E1125" s="214"/>
    </row>
    <row r="1126" spans="5:5">
      <c r="E1126" s="214"/>
    </row>
    <row r="1127" spans="5:5">
      <c r="E1127" s="214"/>
    </row>
    <row r="1128" spans="5:5">
      <c r="E1128" s="214"/>
    </row>
    <row r="1129" spans="5:5">
      <c r="E1129" s="214"/>
    </row>
    <row r="1130" spans="5:5">
      <c r="E1130" s="214"/>
    </row>
    <row r="1131" spans="5:5">
      <c r="E1131" s="214"/>
    </row>
    <row r="1132" spans="5:5">
      <c r="E1132" s="214"/>
    </row>
    <row r="1133" spans="5:5">
      <c r="E1133" s="214"/>
    </row>
    <row r="1134" spans="5:5">
      <c r="E1134" s="214"/>
    </row>
    <row r="1135" spans="5:5">
      <c r="E1135" s="214"/>
    </row>
    <row r="1136" spans="5:5">
      <c r="E1136" s="214"/>
    </row>
    <row r="1137" spans="5:5">
      <c r="E1137" s="214"/>
    </row>
    <row r="1138" spans="5:5">
      <c r="E1138" s="214"/>
    </row>
    <row r="1139" spans="5:5">
      <c r="E1139" s="214"/>
    </row>
    <row r="1140" spans="5:5">
      <c r="E1140" s="214"/>
    </row>
    <row r="1141" spans="5:5">
      <c r="E1141" s="214"/>
    </row>
    <row r="1142" spans="5:5">
      <c r="E1142" s="214"/>
    </row>
    <row r="1143" spans="5:5">
      <c r="E1143" s="214"/>
    </row>
    <row r="1144" spans="5:5">
      <c r="E1144" s="214"/>
    </row>
    <row r="1145" spans="5:5">
      <c r="E1145" s="214"/>
    </row>
    <row r="1146" spans="5:5">
      <c r="E1146" s="214"/>
    </row>
    <row r="1147" spans="5:5">
      <c r="E1147" s="214"/>
    </row>
    <row r="1148" spans="5:5">
      <c r="E1148" s="214"/>
    </row>
    <row r="1149" spans="5:5">
      <c r="E1149" s="214"/>
    </row>
    <row r="1150" spans="5:5">
      <c r="E1150" s="214"/>
    </row>
    <row r="1151" spans="5:5">
      <c r="E1151" s="214"/>
    </row>
    <row r="1152" spans="5:5">
      <c r="E1152" s="214"/>
    </row>
    <row r="1153" spans="5:5">
      <c r="E1153" s="214"/>
    </row>
    <row r="1154" spans="5:5">
      <c r="E1154" s="214"/>
    </row>
    <row r="1155" spans="5:5">
      <c r="E1155" s="214"/>
    </row>
    <row r="1156" spans="5:5">
      <c r="E1156" s="214"/>
    </row>
    <row r="1157" spans="5:5">
      <c r="E1157" s="214"/>
    </row>
    <row r="1158" spans="5:5">
      <c r="E1158" s="214"/>
    </row>
    <row r="1159" spans="5:5">
      <c r="E1159" s="214"/>
    </row>
    <row r="1160" spans="5:5">
      <c r="E1160" s="214"/>
    </row>
    <row r="1161" spans="5:5">
      <c r="E1161" s="214"/>
    </row>
    <row r="1162" spans="5:5">
      <c r="E1162" s="214"/>
    </row>
    <row r="1163" spans="5:5">
      <c r="E1163" s="214"/>
    </row>
    <row r="1164" spans="5:5">
      <c r="E1164" s="214"/>
    </row>
    <row r="1165" spans="5:5">
      <c r="E1165" s="214"/>
    </row>
    <row r="1166" spans="5:5">
      <c r="E1166" s="214"/>
    </row>
    <row r="1167" spans="5:5">
      <c r="E1167" s="214"/>
    </row>
    <row r="1168" spans="5:5">
      <c r="E1168" s="214"/>
    </row>
    <row r="1169" spans="5:5">
      <c r="E1169" s="214"/>
    </row>
    <row r="1170" spans="5:5">
      <c r="E1170" s="214"/>
    </row>
    <row r="1171" spans="5:5">
      <c r="E1171" s="214"/>
    </row>
    <row r="1172" spans="5:5">
      <c r="E1172" s="214"/>
    </row>
    <row r="1173" spans="5:5">
      <c r="E1173" s="214"/>
    </row>
    <row r="1174" spans="5:5">
      <c r="E1174" s="214"/>
    </row>
    <row r="1175" spans="5:5">
      <c r="E1175" s="214"/>
    </row>
    <row r="1176" spans="5:5">
      <c r="E1176" s="214"/>
    </row>
    <row r="1177" spans="5:5">
      <c r="E1177" s="214"/>
    </row>
    <row r="1178" spans="5:5">
      <c r="E1178" s="214"/>
    </row>
    <row r="1179" spans="5:5">
      <c r="E1179" s="214"/>
    </row>
    <row r="1180" spans="5:5">
      <c r="E1180" s="214"/>
    </row>
    <row r="1181" spans="5:5">
      <c r="E1181" s="214"/>
    </row>
    <row r="1182" spans="5:5">
      <c r="E1182" s="214"/>
    </row>
    <row r="1183" spans="5:5">
      <c r="E1183" s="214"/>
    </row>
    <row r="1184" spans="5:5">
      <c r="E1184" s="214"/>
    </row>
    <row r="1185" spans="5:5">
      <c r="E1185" s="214"/>
    </row>
    <row r="1186" spans="5:5">
      <c r="E1186" s="214"/>
    </row>
    <row r="1187" spans="5:5">
      <c r="E1187" s="214"/>
    </row>
    <row r="1188" spans="5:5">
      <c r="E1188" s="214"/>
    </row>
    <row r="1189" spans="5:5">
      <c r="E1189" s="214"/>
    </row>
    <row r="1190" spans="5:5">
      <c r="E1190" s="214"/>
    </row>
    <row r="1191" spans="5:5">
      <c r="E1191" s="214"/>
    </row>
    <row r="1192" spans="5:5">
      <c r="E1192" s="214"/>
    </row>
    <row r="1193" spans="5:5">
      <c r="E1193" s="214"/>
    </row>
    <row r="1194" spans="5:5">
      <c r="E1194" s="214"/>
    </row>
    <row r="1195" spans="5:5">
      <c r="E1195" s="214"/>
    </row>
    <row r="1196" spans="5:5">
      <c r="E1196" s="214"/>
    </row>
    <row r="1197" spans="5:5">
      <c r="E1197" s="214"/>
    </row>
    <row r="1198" spans="5:5">
      <c r="E1198" s="214"/>
    </row>
    <row r="1199" spans="5:5">
      <c r="E1199" s="214"/>
    </row>
    <row r="1200" spans="5:5">
      <c r="E1200" s="214"/>
    </row>
    <row r="1201" spans="5:5">
      <c r="E1201" s="214"/>
    </row>
    <row r="1202" spans="5:5">
      <c r="E1202" s="214"/>
    </row>
    <row r="1203" spans="5:5">
      <c r="E1203" s="214"/>
    </row>
    <row r="1204" spans="5:5">
      <c r="E1204" s="214"/>
    </row>
    <row r="1205" spans="5:5">
      <c r="E1205" s="214"/>
    </row>
    <row r="1206" spans="5:5">
      <c r="E1206" s="214"/>
    </row>
    <row r="1207" spans="5:5">
      <c r="E1207" s="214"/>
    </row>
    <row r="1208" spans="5:5">
      <c r="E1208" s="214"/>
    </row>
    <row r="1209" spans="5:5">
      <c r="E1209" s="214"/>
    </row>
    <row r="1210" spans="5:5">
      <c r="E1210" s="214"/>
    </row>
    <row r="1211" spans="5:5">
      <c r="E1211" s="214"/>
    </row>
    <row r="1212" spans="5:5">
      <c r="E1212" s="214"/>
    </row>
    <row r="1213" spans="5:5">
      <c r="E1213" s="214"/>
    </row>
    <row r="1214" spans="5:5">
      <c r="E1214" s="214"/>
    </row>
    <row r="1215" spans="5:5">
      <c r="E1215" s="214"/>
    </row>
    <row r="1216" spans="5:5">
      <c r="E1216" s="214"/>
    </row>
    <row r="1217" spans="5:5">
      <c r="E1217" s="214"/>
    </row>
    <row r="1218" spans="5:5">
      <c r="E1218" s="214"/>
    </row>
    <row r="1219" spans="5:5">
      <c r="E1219" s="214"/>
    </row>
    <row r="1220" spans="5:5">
      <c r="E1220" s="214"/>
    </row>
    <row r="1221" spans="5:5">
      <c r="E1221" s="214"/>
    </row>
    <row r="1222" spans="5:5">
      <c r="E1222" s="214"/>
    </row>
    <row r="1223" spans="5:5">
      <c r="E1223" s="214"/>
    </row>
    <row r="1224" spans="5:5">
      <c r="E1224" s="214"/>
    </row>
    <row r="1225" spans="5:5">
      <c r="E1225" s="214"/>
    </row>
    <row r="1226" spans="5:5">
      <c r="E1226" s="214"/>
    </row>
    <row r="1227" spans="5:5">
      <c r="E1227" s="214"/>
    </row>
    <row r="1228" spans="5:5">
      <c r="E1228" s="214"/>
    </row>
    <row r="1229" spans="5:5">
      <c r="E1229" s="214"/>
    </row>
    <row r="1230" spans="5:5">
      <c r="E1230" s="214"/>
    </row>
    <row r="1231" spans="5:5">
      <c r="E1231" s="214"/>
    </row>
    <row r="1232" spans="5:5">
      <c r="E1232" s="214"/>
    </row>
    <row r="1233" spans="5:5">
      <c r="E1233" s="214"/>
    </row>
    <row r="1234" spans="5:5">
      <c r="E1234" s="214"/>
    </row>
    <row r="1235" spans="5:5">
      <c r="E1235" s="214"/>
    </row>
    <row r="1236" spans="5:5">
      <c r="E1236" s="214"/>
    </row>
    <row r="1237" spans="5:5">
      <c r="E1237" s="214"/>
    </row>
    <row r="1238" spans="5:5">
      <c r="E1238" s="214"/>
    </row>
    <row r="1239" spans="5:5">
      <c r="E1239" s="214"/>
    </row>
    <row r="1240" spans="5:5">
      <c r="E1240" s="214"/>
    </row>
    <row r="1241" spans="5:5">
      <c r="E1241" s="214"/>
    </row>
    <row r="1242" spans="5:5">
      <c r="E1242" s="214"/>
    </row>
    <row r="1243" spans="5:5">
      <c r="E1243" s="214"/>
    </row>
    <row r="1244" spans="5:5">
      <c r="E1244" s="214"/>
    </row>
    <row r="1245" spans="5:5">
      <c r="E1245" s="214"/>
    </row>
    <row r="1246" spans="5:5">
      <c r="E1246" s="214"/>
    </row>
    <row r="1247" spans="5:5">
      <c r="E1247" s="214"/>
    </row>
    <row r="1248" spans="5:5">
      <c r="E1248" s="214"/>
    </row>
    <row r="1249" spans="5:5">
      <c r="E1249" s="214"/>
    </row>
    <row r="1250" spans="5:5">
      <c r="E1250" s="214"/>
    </row>
    <row r="1251" spans="5:5">
      <c r="E1251" s="214"/>
    </row>
    <row r="1252" spans="5:5">
      <c r="E1252" s="214"/>
    </row>
    <row r="1253" spans="5:5">
      <c r="E1253" s="214"/>
    </row>
    <row r="1254" spans="5:5">
      <c r="E1254" s="214"/>
    </row>
    <row r="1255" spans="5:5">
      <c r="E1255" s="214"/>
    </row>
    <row r="1256" spans="5:5">
      <c r="E1256" s="214"/>
    </row>
    <row r="1257" spans="5:5">
      <c r="E1257" s="214"/>
    </row>
    <row r="1258" spans="5:5">
      <c r="E1258" s="214"/>
    </row>
    <row r="1259" spans="5:5">
      <c r="E1259" s="214"/>
    </row>
    <row r="1260" spans="5:5">
      <c r="E1260" s="214"/>
    </row>
    <row r="1261" spans="5:5">
      <c r="E1261" s="214"/>
    </row>
    <row r="1262" spans="5:5">
      <c r="E1262" s="214"/>
    </row>
    <row r="1263" spans="5:5">
      <c r="E1263" s="214"/>
    </row>
    <row r="1264" spans="5:5">
      <c r="E1264" s="214"/>
    </row>
    <row r="1265" spans="5:5">
      <c r="E1265" s="214"/>
    </row>
    <row r="1266" spans="5:5">
      <c r="E1266" s="214"/>
    </row>
    <row r="1267" spans="5:5">
      <c r="E1267" s="214"/>
    </row>
    <row r="1268" spans="5:5">
      <c r="E1268" s="214"/>
    </row>
    <row r="1269" spans="5:5">
      <c r="E1269" s="214"/>
    </row>
    <row r="1270" spans="5:5">
      <c r="E1270" s="214"/>
    </row>
    <row r="1271" spans="5:5">
      <c r="E1271" s="214"/>
    </row>
    <row r="1272" spans="5:5">
      <c r="E1272" s="214"/>
    </row>
    <row r="1273" spans="5:5">
      <c r="E1273" s="214"/>
    </row>
    <row r="1274" spans="5:5">
      <c r="E1274" s="214"/>
    </row>
    <row r="1275" spans="5:5">
      <c r="E1275" s="214"/>
    </row>
    <row r="1276" spans="5:5">
      <c r="E1276" s="214"/>
    </row>
    <row r="1277" spans="5:5">
      <c r="E1277" s="214"/>
    </row>
    <row r="1278" spans="5:5">
      <c r="E1278" s="214"/>
    </row>
    <row r="1279" spans="5:5">
      <c r="E1279" s="214"/>
    </row>
    <row r="1280" spans="5:5">
      <c r="E1280" s="214"/>
    </row>
    <row r="1281" spans="5:5">
      <c r="E1281" s="214"/>
    </row>
    <row r="1282" spans="5:5">
      <c r="E1282" s="214"/>
    </row>
    <row r="1283" spans="5:5">
      <c r="E1283" s="214"/>
    </row>
    <row r="1284" spans="5:5">
      <c r="E1284" s="214"/>
    </row>
    <row r="1285" spans="5:5">
      <c r="E1285" s="214"/>
    </row>
    <row r="1286" spans="5:5">
      <c r="E1286" s="214"/>
    </row>
    <row r="1287" spans="5:5">
      <c r="E1287" s="214"/>
    </row>
    <row r="1288" spans="5:5">
      <c r="E1288" s="214"/>
    </row>
    <row r="1289" spans="5:5">
      <c r="E1289" s="214"/>
    </row>
    <row r="1290" spans="5:5">
      <c r="E1290" s="214"/>
    </row>
    <row r="1291" spans="5:5">
      <c r="E1291" s="214"/>
    </row>
    <row r="1292" spans="5:5">
      <c r="E1292" s="214"/>
    </row>
    <row r="1293" spans="5:5">
      <c r="E1293" s="214"/>
    </row>
    <row r="1294" spans="5:5">
      <c r="E1294" s="214"/>
    </row>
    <row r="1295" spans="5:5">
      <c r="E1295" s="214"/>
    </row>
    <row r="1296" spans="5:5">
      <c r="E1296" s="214"/>
    </row>
    <row r="1297" spans="5:5">
      <c r="E1297" s="214"/>
    </row>
    <row r="1298" spans="5:5">
      <c r="E1298" s="214"/>
    </row>
    <row r="1299" spans="5:5">
      <c r="E1299" s="214"/>
    </row>
    <row r="1300" spans="5:5">
      <c r="E1300" s="214"/>
    </row>
    <row r="1301" spans="5:5">
      <c r="E1301" s="214"/>
    </row>
    <row r="1302" spans="5:5">
      <c r="E1302" s="214"/>
    </row>
    <row r="1303" spans="5:5">
      <c r="E1303" s="214"/>
    </row>
    <row r="1304" spans="5:5">
      <c r="E1304" s="214"/>
    </row>
    <row r="1305" spans="5:5">
      <c r="E1305" s="214"/>
    </row>
    <row r="1306" spans="5:5">
      <c r="E1306" s="214"/>
    </row>
    <row r="1307" spans="5:5">
      <c r="E1307" s="214"/>
    </row>
    <row r="1308" spans="5:5">
      <c r="E1308" s="214"/>
    </row>
    <row r="1309" spans="5:5">
      <c r="E1309" s="214"/>
    </row>
    <row r="1310" spans="5:5">
      <c r="E1310" s="214"/>
    </row>
    <row r="1311" spans="5:5">
      <c r="E1311" s="214"/>
    </row>
    <row r="1312" spans="5:5">
      <c r="E1312" s="214"/>
    </row>
    <row r="1313" spans="5:5">
      <c r="E1313" s="214"/>
    </row>
    <row r="1314" spans="5:5">
      <c r="E1314" s="214"/>
    </row>
    <row r="1315" spans="5:5">
      <c r="E1315" s="214"/>
    </row>
    <row r="1316" spans="5:5">
      <c r="E1316" s="214"/>
    </row>
    <row r="1317" spans="5:5">
      <c r="E1317" s="214"/>
    </row>
    <row r="1318" spans="5:5">
      <c r="E1318" s="214"/>
    </row>
    <row r="1319" spans="5:5">
      <c r="E1319" s="214"/>
    </row>
    <row r="1320" spans="5:5">
      <c r="E1320" s="214"/>
    </row>
    <row r="1321" spans="5:5">
      <c r="E1321" s="214"/>
    </row>
    <row r="1322" spans="5:5">
      <c r="E1322" s="214"/>
    </row>
    <row r="1323" spans="5:5">
      <c r="E1323" s="214"/>
    </row>
    <row r="1324" spans="5:5">
      <c r="E1324" s="214"/>
    </row>
    <row r="1325" spans="5:5">
      <c r="E1325" s="214"/>
    </row>
    <row r="1326" spans="5:5">
      <c r="E1326" s="214"/>
    </row>
    <row r="1327" spans="5:5">
      <c r="E1327" s="214"/>
    </row>
    <row r="1328" spans="5:5">
      <c r="E1328" s="214"/>
    </row>
    <row r="1329" spans="5:5">
      <c r="E1329" s="214"/>
    </row>
    <row r="1330" spans="5:5">
      <c r="E1330" s="214"/>
    </row>
    <row r="1331" spans="5:5">
      <c r="E1331" s="214"/>
    </row>
    <row r="1332" spans="5:5">
      <c r="E1332" s="214"/>
    </row>
    <row r="1333" spans="5:5">
      <c r="E1333" s="214"/>
    </row>
    <row r="1334" spans="5:5">
      <c r="E1334" s="214"/>
    </row>
    <row r="1335" spans="5:5">
      <c r="E1335" s="214"/>
    </row>
    <row r="1336" spans="5:5">
      <c r="E1336" s="214"/>
    </row>
    <row r="1337" spans="5:5">
      <c r="E1337" s="214"/>
    </row>
    <row r="1338" spans="5:5">
      <c r="E1338" s="214"/>
    </row>
    <row r="1339" spans="5:5">
      <c r="E1339" s="214"/>
    </row>
    <row r="1340" spans="5:5">
      <c r="E1340" s="214"/>
    </row>
    <row r="1341" spans="5:5">
      <c r="E1341" s="214"/>
    </row>
    <row r="1342" spans="5:5">
      <c r="E1342" s="214"/>
    </row>
    <row r="1343" spans="5:5">
      <c r="E1343" s="214"/>
    </row>
    <row r="1344" spans="5:5">
      <c r="E1344" s="214"/>
    </row>
    <row r="1345" spans="5:5">
      <c r="E1345" s="214"/>
    </row>
    <row r="1346" spans="5:5">
      <c r="E1346" s="214"/>
    </row>
    <row r="1347" spans="5:5">
      <c r="E1347" s="214"/>
    </row>
    <row r="1348" spans="5:5">
      <c r="E1348" s="214"/>
    </row>
    <row r="1349" spans="5:5">
      <c r="E1349" s="214"/>
    </row>
    <row r="1350" spans="5:5">
      <c r="E1350" s="214"/>
    </row>
    <row r="1351" spans="5:5">
      <c r="E1351" s="214"/>
    </row>
    <row r="1352" spans="5:5">
      <c r="E1352" s="214"/>
    </row>
    <row r="1353" spans="5:5">
      <c r="E1353" s="214"/>
    </row>
    <row r="1354" spans="5:5">
      <c r="E1354" s="214"/>
    </row>
    <row r="1355" spans="5:5">
      <c r="E1355" s="214"/>
    </row>
    <row r="1356" spans="5:5">
      <c r="E1356" s="214"/>
    </row>
    <row r="1357" spans="5:5">
      <c r="E1357" s="214"/>
    </row>
    <row r="1358" spans="5:5">
      <c r="E1358" s="214"/>
    </row>
    <row r="1359" spans="5:5">
      <c r="E1359" s="214"/>
    </row>
    <row r="1360" spans="5:5">
      <c r="E1360" s="214"/>
    </row>
    <row r="1361" spans="5:5">
      <c r="E1361" s="214"/>
    </row>
    <row r="1362" spans="5:5">
      <c r="E1362" s="214"/>
    </row>
    <row r="1363" spans="5:5">
      <c r="E1363" s="214"/>
    </row>
    <row r="1364" spans="5:5">
      <c r="E1364" s="214"/>
    </row>
    <row r="1365" spans="5:5">
      <c r="E1365" s="214"/>
    </row>
    <row r="1366" spans="5:5">
      <c r="E1366" s="214"/>
    </row>
    <row r="1367" spans="5:5">
      <c r="E1367" s="214"/>
    </row>
    <row r="1368" spans="5:5">
      <c r="E1368" s="214"/>
    </row>
    <row r="1369" spans="5:5">
      <c r="E1369" s="214"/>
    </row>
    <row r="1370" spans="5:5">
      <c r="E1370" s="214"/>
    </row>
    <row r="1371" spans="5:5">
      <c r="E1371" s="214"/>
    </row>
    <row r="1372" spans="5:5">
      <c r="E1372" s="214"/>
    </row>
    <row r="1373" spans="5:5">
      <c r="E1373" s="214"/>
    </row>
    <row r="1374" spans="5:5">
      <c r="E1374" s="214"/>
    </row>
    <row r="1375" spans="5:5">
      <c r="E1375" s="214"/>
    </row>
    <row r="1376" spans="5:5">
      <c r="E1376" s="214"/>
    </row>
    <row r="1377" spans="5:5">
      <c r="E1377" s="214"/>
    </row>
    <row r="1378" spans="5:5">
      <c r="E1378" s="214"/>
    </row>
    <row r="1379" spans="5:5">
      <c r="E1379" s="214"/>
    </row>
    <row r="1380" spans="5:5">
      <c r="E1380" s="214"/>
    </row>
    <row r="1381" spans="5:5">
      <c r="E1381" s="214"/>
    </row>
    <row r="1382" spans="5:5">
      <c r="E1382" s="214"/>
    </row>
    <row r="1383" spans="5:5">
      <c r="E1383" s="214"/>
    </row>
    <row r="1384" spans="5:5">
      <c r="E1384" s="214"/>
    </row>
    <row r="1385" spans="5:5">
      <c r="E1385" s="214"/>
    </row>
    <row r="1386" spans="5:5">
      <c r="E1386" s="214"/>
    </row>
    <row r="1387" spans="5:5">
      <c r="E1387" s="214"/>
    </row>
    <row r="1388" spans="5:5">
      <c r="E1388" s="214"/>
    </row>
    <row r="1389" spans="5:5">
      <c r="E1389" s="214"/>
    </row>
    <row r="1390" spans="5:5">
      <c r="E1390" s="214"/>
    </row>
    <row r="1391" spans="5:5">
      <c r="E1391" s="214"/>
    </row>
    <row r="1392" spans="5:5">
      <c r="E1392" s="214"/>
    </row>
    <row r="1393" spans="5:5">
      <c r="E1393" s="214"/>
    </row>
    <row r="1394" spans="5:5">
      <c r="E1394" s="214"/>
    </row>
    <row r="1395" spans="5:5">
      <c r="E1395" s="214"/>
    </row>
    <row r="1396" spans="5:5">
      <c r="E1396" s="214"/>
    </row>
    <row r="1397" spans="5:5">
      <c r="E1397" s="214"/>
    </row>
    <row r="1398" spans="5:5">
      <c r="E1398" s="214"/>
    </row>
    <row r="1399" spans="5:5">
      <c r="E1399" s="214"/>
    </row>
    <row r="1400" spans="5:5">
      <c r="E1400" s="214"/>
    </row>
    <row r="1401" spans="5:5">
      <c r="E1401" s="214"/>
    </row>
    <row r="1402" spans="5:5">
      <c r="E1402" s="214"/>
    </row>
    <row r="1403" spans="5:5">
      <c r="E1403" s="214"/>
    </row>
    <row r="1404" spans="5:5">
      <c r="E1404" s="214"/>
    </row>
    <row r="1405" spans="5:5">
      <c r="E1405" s="214"/>
    </row>
    <row r="1406" spans="5:5">
      <c r="E1406" s="214"/>
    </row>
    <row r="1407" spans="5:5">
      <c r="E1407" s="214"/>
    </row>
    <row r="1408" spans="5:5">
      <c r="E1408" s="214"/>
    </row>
    <row r="1409" spans="5:5">
      <c r="E1409" s="214"/>
    </row>
    <row r="1410" spans="5:5">
      <c r="E1410" s="214"/>
    </row>
    <row r="1411" spans="5:5">
      <c r="E1411" s="214"/>
    </row>
    <row r="1412" spans="5:5">
      <c r="E1412" s="214"/>
    </row>
    <row r="1413" spans="5:5">
      <c r="E1413" s="214"/>
    </row>
    <row r="1414" spans="5:5">
      <c r="E1414" s="214"/>
    </row>
    <row r="1415" spans="5:5">
      <c r="E1415" s="214"/>
    </row>
    <row r="1416" spans="5:5">
      <c r="E1416" s="214"/>
    </row>
    <row r="1417" spans="5:5">
      <c r="E1417" s="214"/>
    </row>
    <row r="1418" spans="5:5">
      <c r="E1418" s="214"/>
    </row>
    <row r="1419" spans="5:5">
      <c r="E1419" s="214"/>
    </row>
    <row r="1420" spans="5:5">
      <c r="E1420" s="214"/>
    </row>
    <row r="1421" spans="5:5">
      <c r="E1421" s="214"/>
    </row>
    <row r="1422" spans="5:5">
      <c r="E1422" s="214"/>
    </row>
    <row r="1423" spans="5:5">
      <c r="E1423" s="214"/>
    </row>
    <row r="1424" spans="5:5">
      <c r="E1424" s="214"/>
    </row>
    <row r="1425" spans="5:5">
      <c r="E1425" s="214"/>
    </row>
    <row r="1426" spans="5:5">
      <c r="E1426" s="214"/>
    </row>
    <row r="1427" spans="5:5">
      <c r="E1427" s="214"/>
    </row>
    <row r="1428" spans="5:5">
      <c r="E1428" s="214"/>
    </row>
    <row r="1429" spans="5:5">
      <c r="E1429" s="214"/>
    </row>
    <row r="1430" spans="5:5">
      <c r="E1430" s="214"/>
    </row>
    <row r="1431" spans="5:5">
      <c r="E1431" s="214"/>
    </row>
    <row r="1432" spans="5:5">
      <c r="E1432" s="214"/>
    </row>
    <row r="1433" spans="5:5">
      <c r="E1433" s="214"/>
    </row>
    <row r="1434" spans="5:5">
      <c r="E1434" s="214"/>
    </row>
    <row r="1435" spans="5:5">
      <c r="E1435" s="214"/>
    </row>
    <row r="1436" spans="5:5">
      <c r="E1436" s="214"/>
    </row>
    <row r="1437" spans="5:5">
      <c r="E1437" s="214"/>
    </row>
    <row r="1438" spans="5:5">
      <c r="E1438" s="214"/>
    </row>
    <row r="1439" spans="5:5">
      <c r="E1439" s="214"/>
    </row>
    <row r="1440" spans="5:5">
      <c r="E1440" s="214"/>
    </row>
    <row r="1441" spans="5:5">
      <c r="E1441" s="214"/>
    </row>
    <row r="1442" spans="5:5">
      <c r="E1442" s="214"/>
    </row>
    <row r="1443" spans="5:5">
      <c r="E1443" s="214"/>
    </row>
    <row r="1444" spans="5:5">
      <c r="E1444" s="214"/>
    </row>
    <row r="1445" spans="5:5">
      <c r="E1445" s="214"/>
    </row>
    <row r="1446" spans="5:5">
      <c r="E1446" s="214"/>
    </row>
    <row r="1447" spans="5:5">
      <c r="E1447" s="214"/>
    </row>
    <row r="1448" spans="5:5">
      <c r="E1448" s="214"/>
    </row>
    <row r="1449" spans="5:5">
      <c r="E1449" s="214"/>
    </row>
    <row r="1450" spans="5:5">
      <c r="E1450" s="214"/>
    </row>
    <row r="1451" spans="5:5">
      <c r="E1451" s="214"/>
    </row>
    <row r="1452" spans="5:5">
      <c r="E1452" s="214"/>
    </row>
    <row r="1453" spans="5:5">
      <c r="E1453" s="214"/>
    </row>
    <row r="1454" spans="5:5">
      <c r="E1454" s="214"/>
    </row>
    <row r="1455" spans="5:5">
      <c r="E1455" s="214"/>
    </row>
    <row r="1456" spans="5:5">
      <c r="E1456" s="214"/>
    </row>
    <row r="1457" spans="5:5">
      <c r="E1457" s="214"/>
    </row>
    <row r="1458" spans="5:5">
      <c r="E1458" s="214"/>
    </row>
    <row r="1459" spans="5:5">
      <c r="E1459" s="214"/>
    </row>
    <row r="1460" spans="5:5">
      <c r="E1460" s="214"/>
    </row>
    <row r="1461" spans="5:5">
      <c r="E1461" s="214"/>
    </row>
    <row r="1462" spans="5:5">
      <c r="E1462" s="214"/>
    </row>
    <row r="1463" spans="5:5">
      <c r="E1463" s="214"/>
    </row>
    <row r="1464" spans="5:5">
      <c r="E1464" s="214"/>
    </row>
    <row r="1465" spans="5:5">
      <c r="E1465" s="214"/>
    </row>
    <row r="1466" spans="5:5">
      <c r="E1466" s="214"/>
    </row>
    <row r="1467" spans="5:5">
      <c r="E1467" s="214"/>
    </row>
    <row r="1468" spans="5:5">
      <c r="E1468" s="214"/>
    </row>
    <row r="1469" spans="5:5">
      <c r="E1469" s="214"/>
    </row>
    <row r="1470" spans="5:5">
      <c r="E1470" s="214"/>
    </row>
    <row r="1471" spans="5:5">
      <c r="E1471" s="214"/>
    </row>
    <row r="1472" spans="5:5">
      <c r="E1472" s="214"/>
    </row>
    <row r="1473" spans="5:5">
      <c r="E1473" s="214"/>
    </row>
    <row r="1474" spans="5:5">
      <c r="E1474" s="214"/>
    </row>
    <row r="1475" spans="5:5">
      <c r="E1475" s="214"/>
    </row>
    <row r="1476" spans="5:5">
      <c r="E1476" s="214"/>
    </row>
    <row r="1477" spans="5:5">
      <c r="E1477" s="214"/>
    </row>
    <row r="1478" spans="5:5">
      <c r="E1478" s="214"/>
    </row>
    <row r="1479" spans="5:5">
      <c r="E1479" s="214"/>
    </row>
    <row r="1480" spans="5:5">
      <c r="E1480" s="214"/>
    </row>
    <row r="1481" spans="5:5">
      <c r="E1481" s="214"/>
    </row>
    <row r="1482" spans="5:5">
      <c r="E1482" s="214"/>
    </row>
    <row r="1483" spans="5:5">
      <c r="E1483" s="214"/>
    </row>
    <row r="1484" spans="5:5">
      <c r="E1484" s="214"/>
    </row>
    <row r="1485" spans="5:5">
      <c r="E1485" s="214"/>
    </row>
    <row r="1486" spans="5:5">
      <c r="E1486" s="214"/>
    </row>
    <row r="1487" spans="5:5">
      <c r="E1487" s="214"/>
    </row>
    <row r="1488" spans="5:5">
      <c r="E1488" s="214"/>
    </row>
    <row r="1489" spans="5:5">
      <c r="E1489" s="214"/>
    </row>
    <row r="1490" spans="5:5">
      <c r="E1490" s="214"/>
    </row>
    <row r="1491" spans="5:5">
      <c r="E1491" s="214"/>
    </row>
    <row r="1492" spans="5:5">
      <c r="E1492" s="214"/>
    </row>
    <row r="1493" spans="5:5">
      <c r="E1493" s="214"/>
    </row>
    <row r="1494" spans="5:5">
      <c r="E1494" s="214"/>
    </row>
    <row r="1495" spans="5:5">
      <c r="E1495" s="214"/>
    </row>
    <row r="1496" spans="5:5">
      <c r="E1496" s="214"/>
    </row>
    <row r="1497" spans="5:5">
      <c r="E1497" s="214"/>
    </row>
    <row r="1498" spans="5:5">
      <c r="E1498" s="214"/>
    </row>
    <row r="1499" spans="5:5">
      <c r="E1499" s="214"/>
    </row>
    <row r="1500" spans="5:5">
      <c r="E1500" s="214"/>
    </row>
    <row r="1501" spans="5:5">
      <c r="E1501" s="214"/>
    </row>
    <row r="1502" spans="5:5">
      <c r="E1502" s="214"/>
    </row>
    <row r="1503" spans="5:5">
      <c r="E1503" s="214"/>
    </row>
    <row r="1504" spans="5:5">
      <c r="E1504" s="214"/>
    </row>
    <row r="1505" spans="5:5">
      <c r="E1505" s="214"/>
    </row>
    <row r="1506" spans="5:5">
      <c r="E1506" s="214"/>
    </row>
    <row r="1507" spans="5:5">
      <c r="E1507" s="214"/>
    </row>
    <row r="1508" spans="5:5">
      <c r="E1508" s="214"/>
    </row>
    <row r="1509" spans="5:5">
      <c r="E1509" s="214"/>
    </row>
    <row r="1510" spans="5:5">
      <c r="E1510" s="214"/>
    </row>
    <row r="1511" spans="5:5">
      <c r="E1511" s="214"/>
    </row>
    <row r="1512" spans="5:5">
      <c r="E1512" s="214"/>
    </row>
    <row r="1513" spans="5:5">
      <c r="E1513" s="214"/>
    </row>
    <row r="1514" spans="5:5">
      <c r="E1514" s="214"/>
    </row>
    <row r="1515" spans="5:5">
      <c r="E1515" s="214"/>
    </row>
    <row r="1516" spans="5:5">
      <c r="E1516" s="214"/>
    </row>
    <row r="1517" spans="5:5">
      <c r="E1517" s="214"/>
    </row>
    <row r="1518" spans="5:5">
      <c r="E1518" s="214"/>
    </row>
    <row r="1519" spans="5:5">
      <c r="E1519" s="214"/>
    </row>
    <row r="1520" spans="5:5">
      <c r="E1520" s="214"/>
    </row>
    <row r="1521" spans="5:5">
      <c r="E1521" s="214"/>
    </row>
    <row r="1522" spans="5:5">
      <c r="E1522" s="214"/>
    </row>
    <row r="1523" spans="5:5">
      <c r="E1523" s="214"/>
    </row>
    <row r="1524" spans="5:5">
      <c r="E1524" s="214"/>
    </row>
    <row r="1525" spans="5:5">
      <c r="E1525" s="214"/>
    </row>
    <row r="1526" spans="5:5">
      <c r="E1526" s="214"/>
    </row>
    <row r="1527" spans="5:5">
      <c r="E1527" s="214"/>
    </row>
    <row r="1528" spans="5:5">
      <c r="E1528" s="214"/>
    </row>
    <row r="1529" spans="5:5">
      <c r="E1529" s="214"/>
    </row>
    <row r="1530" spans="5:5">
      <c r="E1530" s="214"/>
    </row>
    <row r="1531" spans="5:5">
      <c r="E1531" s="214"/>
    </row>
    <row r="1532" spans="5:5">
      <c r="E1532" s="214"/>
    </row>
    <row r="1533" spans="5:5">
      <c r="E1533" s="214"/>
    </row>
    <row r="1534" spans="5:5">
      <c r="E1534" s="214"/>
    </row>
    <row r="1535" spans="5:5">
      <c r="E1535" s="214"/>
    </row>
    <row r="1536" spans="5:5">
      <c r="E1536" s="214"/>
    </row>
    <row r="1537" spans="5:5">
      <c r="E1537" s="214"/>
    </row>
    <row r="1538" spans="5:5">
      <c r="E1538" s="214"/>
    </row>
    <row r="1539" spans="5:5">
      <c r="E1539" s="214"/>
    </row>
    <row r="1540" spans="5:5">
      <c r="E1540" s="214"/>
    </row>
    <row r="1541" spans="5:5">
      <c r="E1541" s="214"/>
    </row>
    <row r="1542" spans="5:5">
      <c r="E1542" s="214"/>
    </row>
    <row r="1543" spans="5:5">
      <c r="E1543" s="214"/>
    </row>
    <row r="1544" spans="5:5">
      <c r="E1544" s="214"/>
    </row>
    <row r="1545" spans="5:5">
      <c r="E1545" s="214"/>
    </row>
    <row r="1546" spans="5:5">
      <c r="E1546" s="214"/>
    </row>
    <row r="1547" spans="5:5">
      <c r="E1547" s="214"/>
    </row>
    <row r="1548" spans="5:5">
      <c r="E1548" s="214"/>
    </row>
    <row r="1549" spans="5:5">
      <c r="E1549" s="214"/>
    </row>
    <row r="1550" spans="5:5">
      <c r="E1550" s="214"/>
    </row>
    <row r="1551" spans="5:5">
      <c r="E1551" s="214"/>
    </row>
    <row r="1552" spans="5:5">
      <c r="E1552" s="214"/>
    </row>
    <row r="1553" spans="5:5">
      <c r="E1553" s="214"/>
    </row>
    <row r="1554" spans="5:5">
      <c r="E1554" s="214"/>
    </row>
    <row r="1555" spans="5:5">
      <c r="E1555" s="214"/>
    </row>
    <row r="1556" spans="5:5">
      <c r="E1556" s="214"/>
    </row>
    <row r="1557" spans="5:5">
      <c r="E1557" s="214"/>
    </row>
    <row r="1558" spans="5:5">
      <c r="E1558" s="214"/>
    </row>
    <row r="1559" spans="5:5">
      <c r="E1559" s="214"/>
    </row>
    <row r="1560" spans="5:5">
      <c r="E1560" s="214"/>
    </row>
    <row r="1561" spans="5:5">
      <c r="E1561" s="214"/>
    </row>
    <row r="1562" spans="5:5">
      <c r="E1562" s="214"/>
    </row>
    <row r="1563" spans="5:5">
      <c r="E1563" s="214"/>
    </row>
    <row r="1564" spans="5:5">
      <c r="E1564" s="214"/>
    </row>
    <row r="1565" spans="5:5">
      <c r="E1565" s="214"/>
    </row>
    <row r="1566" spans="5:5">
      <c r="E1566" s="214"/>
    </row>
    <row r="1567" spans="5:5">
      <c r="E1567" s="214"/>
    </row>
    <row r="1568" spans="5:5">
      <c r="E1568" s="214"/>
    </row>
    <row r="1569" spans="5:5">
      <c r="E1569" s="214"/>
    </row>
    <row r="1570" spans="5:5">
      <c r="E1570" s="214"/>
    </row>
    <row r="1571" spans="5:5">
      <c r="E1571" s="214"/>
    </row>
    <row r="1572" spans="5:5">
      <c r="E1572" s="214"/>
    </row>
    <row r="1573" spans="5:5">
      <c r="E1573" s="214"/>
    </row>
    <row r="1574" spans="5:5">
      <c r="E1574" s="214"/>
    </row>
    <row r="1575" spans="5:5">
      <c r="E1575" s="214"/>
    </row>
    <row r="1576" spans="5:5">
      <c r="E1576" s="214"/>
    </row>
    <row r="1577" spans="5:5">
      <c r="E1577" s="214"/>
    </row>
    <row r="1578" spans="5:5">
      <c r="E1578" s="214"/>
    </row>
    <row r="1579" spans="5:5">
      <c r="E1579" s="214"/>
    </row>
    <row r="1580" spans="5:5">
      <c r="E1580" s="214"/>
    </row>
    <row r="1581" spans="5:5">
      <c r="E1581" s="214"/>
    </row>
    <row r="1582" spans="5:5">
      <c r="E1582" s="214"/>
    </row>
    <row r="1583" spans="5:5">
      <c r="E1583" s="214"/>
    </row>
    <row r="1584" spans="5:5">
      <c r="E1584" s="214"/>
    </row>
    <row r="1585" spans="5:5">
      <c r="E1585" s="214"/>
    </row>
    <row r="1586" spans="5:5">
      <c r="E1586" s="214"/>
    </row>
    <row r="1587" spans="5:5">
      <c r="E1587" s="214"/>
    </row>
    <row r="1588" spans="5:5">
      <c r="E1588" s="214"/>
    </row>
    <row r="1589" spans="5:5">
      <c r="E1589" s="214"/>
    </row>
    <row r="1590" spans="5:5">
      <c r="E1590" s="214"/>
    </row>
    <row r="1591" spans="5:5">
      <c r="E1591" s="214"/>
    </row>
    <row r="1592" spans="5:5">
      <c r="E1592" s="214"/>
    </row>
    <row r="1593" spans="5:5">
      <c r="E1593" s="214"/>
    </row>
    <row r="1594" spans="5:5">
      <c r="E1594" s="214"/>
    </row>
    <row r="1595" spans="5:5">
      <c r="E1595" s="214"/>
    </row>
    <row r="1596" spans="5:5">
      <c r="E1596" s="214"/>
    </row>
    <row r="1597" spans="5:5">
      <c r="E1597" s="214"/>
    </row>
    <row r="1598" spans="5:5">
      <c r="E1598" s="214"/>
    </row>
    <row r="1599" spans="5:5">
      <c r="E1599" s="214"/>
    </row>
    <row r="1600" spans="5:5">
      <c r="E1600" s="214"/>
    </row>
    <row r="1601" spans="5:5">
      <c r="E1601" s="214"/>
    </row>
    <row r="1602" spans="5:5">
      <c r="E1602" s="214"/>
    </row>
    <row r="1603" spans="5:5">
      <c r="E1603" s="214"/>
    </row>
    <row r="1604" spans="5:5">
      <c r="E1604" s="214"/>
    </row>
    <row r="1605" spans="5:5">
      <c r="E1605" s="214"/>
    </row>
    <row r="1606" spans="5:5">
      <c r="E1606" s="214"/>
    </row>
    <row r="1607" spans="5:5">
      <c r="E1607" s="214"/>
    </row>
    <row r="1608" spans="5:5">
      <c r="E1608" s="214"/>
    </row>
    <row r="1609" spans="5:5">
      <c r="E1609" s="214"/>
    </row>
    <row r="1610" spans="5:5">
      <c r="E1610" s="214"/>
    </row>
    <row r="1611" spans="5:5">
      <c r="E1611" s="214"/>
    </row>
    <row r="1612" spans="5:5">
      <c r="E1612" s="214"/>
    </row>
    <row r="1613" spans="5:5">
      <c r="E1613" s="214"/>
    </row>
    <row r="1614" spans="5:5">
      <c r="E1614" s="214"/>
    </row>
    <row r="1615" spans="5:5">
      <c r="E1615" s="214"/>
    </row>
    <row r="1616" spans="5:5">
      <c r="E1616" s="214"/>
    </row>
    <row r="1617" spans="5:5">
      <c r="E1617" s="214"/>
    </row>
    <row r="1618" spans="5:5">
      <c r="E1618" s="214"/>
    </row>
    <row r="1619" spans="5:5">
      <c r="E1619" s="214"/>
    </row>
    <row r="1620" spans="5:5">
      <c r="E1620" s="214"/>
    </row>
    <row r="1621" spans="5:5">
      <c r="E1621" s="214"/>
    </row>
    <row r="1622" spans="5:5">
      <c r="E1622" s="214"/>
    </row>
    <row r="1623" spans="5:5">
      <c r="E1623" s="214"/>
    </row>
    <row r="1624" spans="5:5">
      <c r="E1624" s="214"/>
    </row>
    <row r="1625" spans="5:5">
      <c r="E1625" s="214"/>
    </row>
    <row r="1626" spans="5:5">
      <c r="E1626" s="214"/>
    </row>
    <row r="1627" spans="5:5">
      <c r="E1627" s="214"/>
    </row>
    <row r="1628" spans="5:5">
      <c r="E1628" s="214"/>
    </row>
    <row r="1629" spans="5:5">
      <c r="E1629" s="214"/>
    </row>
    <row r="1630" spans="5:5">
      <c r="E1630" s="214"/>
    </row>
    <row r="1631" spans="5:5">
      <c r="E1631" s="214"/>
    </row>
    <row r="1632" spans="5:5">
      <c r="E1632" s="214"/>
    </row>
    <row r="1633" spans="5:5">
      <c r="E1633" s="214"/>
    </row>
    <row r="1634" spans="5:5">
      <c r="E1634" s="214"/>
    </row>
    <row r="1635" spans="5:5">
      <c r="E1635" s="214"/>
    </row>
    <row r="1636" spans="5:5">
      <c r="E1636" s="214"/>
    </row>
    <row r="1637" spans="5:5">
      <c r="E1637" s="214"/>
    </row>
    <row r="1638" spans="5:5">
      <c r="E1638" s="214"/>
    </row>
    <row r="1639" spans="5:5">
      <c r="E1639" s="214"/>
    </row>
    <row r="1640" spans="5:5">
      <c r="E1640" s="214"/>
    </row>
    <row r="1641" spans="5:5">
      <c r="E1641" s="214"/>
    </row>
    <row r="1642" spans="5:5">
      <c r="E1642" s="214"/>
    </row>
    <row r="1643" spans="5:5">
      <c r="E1643" s="214"/>
    </row>
    <row r="1644" spans="5:5">
      <c r="E1644" s="214"/>
    </row>
    <row r="1645" spans="5:5">
      <c r="E1645" s="214"/>
    </row>
    <row r="1646" spans="5:5">
      <c r="E1646" s="214"/>
    </row>
    <row r="1647" spans="5:5">
      <c r="E1647" s="214"/>
    </row>
    <row r="1648" spans="5:5">
      <c r="E1648" s="214"/>
    </row>
    <row r="1649" spans="5:5">
      <c r="E1649" s="214"/>
    </row>
    <row r="1650" spans="5:5">
      <c r="E1650" s="214"/>
    </row>
    <row r="1651" spans="5:5">
      <c r="E1651" s="214"/>
    </row>
    <row r="1652" spans="5:5">
      <c r="E1652" s="214"/>
    </row>
    <row r="1653" spans="5:5">
      <c r="E1653" s="214"/>
    </row>
    <row r="1654" spans="5:5">
      <c r="E1654" s="214"/>
    </row>
    <row r="1655" spans="5:5">
      <c r="E1655" s="214"/>
    </row>
    <row r="1656" spans="5:5">
      <c r="E1656" s="214"/>
    </row>
    <row r="1657" spans="5:5">
      <c r="E1657" s="214"/>
    </row>
    <row r="1658" spans="5:5">
      <c r="E1658" s="214"/>
    </row>
    <row r="1659" spans="5:5">
      <c r="E1659" s="214"/>
    </row>
    <row r="1660" spans="5:5">
      <c r="E1660" s="214"/>
    </row>
    <row r="1661" spans="5:5">
      <c r="E1661" s="214"/>
    </row>
    <row r="1662" spans="5:5">
      <c r="E1662" s="214"/>
    </row>
    <row r="1663" spans="5:5">
      <c r="E1663" s="214"/>
    </row>
    <row r="1664" spans="5:5">
      <c r="E1664" s="214"/>
    </row>
    <row r="1665" spans="5:5">
      <c r="E1665" s="214"/>
    </row>
    <row r="1666" spans="5:5">
      <c r="E1666" s="214"/>
    </row>
    <row r="1667" spans="5:5">
      <c r="E1667" s="214"/>
    </row>
    <row r="1668" spans="5:5">
      <c r="E1668" s="214"/>
    </row>
    <row r="1669" spans="5:5">
      <c r="E1669" s="214"/>
    </row>
    <row r="1670" spans="5:5">
      <c r="E1670" s="214"/>
    </row>
    <row r="1671" spans="5:5">
      <c r="E1671" s="214"/>
    </row>
    <row r="1672" spans="5:5">
      <c r="E1672" s="214"/>
    </row>
    <row r="1673" spans="5:5">
      <c r="E1673" s="214"/>
    </row>
    <row r="1674" spans="5:5">
      <c r="E1674" s="214"/>
    </row>
    <row r="1675" spans="5:5">
      <c r="E1675" s="214"/>
    </row>
    <row r="1676" spans="5:5">
      <c r="E1676" s="214"/>
    </row>
    <row r="1677" spans="5:5">
      <c r="E1677" s="214"/>
    </row>
    <row r="1678" spans="5:5">
      <c r="E1678" s="214"/>
    </row>
    <row r="1679" spans="5:5">
      <c r="E1679" s="214"/>
    </row>
    <row r="1680" spans="5:5">
      <c r="E1680" s="214"/>
    </row>
    <row r="1681" spans="5:5">
      <c r="E1681" s="214"/>
    </row>
    <row r="1682" spans="5:5">
      <c r="E1682" s="214"/>
    </row>
    <row r="1683" spans="5:5">
      <c r="E1683" s="214"/>
    </row>
    <row r="1684" spans="5:5">
      <c r="E1684" s="214"/>
    </row>
    <row r="1685" spans="5:5">
      <c r="E1685" s="214"/>
    </row>
    <row r="1686" spans="5:5">
      <c r="E1686" s="214"/>
    </row>
    <row r="1687" spans="5:5">
      <c r="E1687" s="214"/>
    </row>
    <row r="1688" spans="5:5">
      <c r="E1688" s="214"/>
    </row>
    <row r="1689" spans="5:5">
      <c r="E1689" s="214"/>
    </row>
    <row r="1690" spans="5:5">
      <c r="E1690" s="214"/>
    </row>
    <row r="1691" spans="5:5">
      <c r="E1691" s="214"/>
    </row>
    <row r="1692" spans="5:5">
      <c r="E1692" s="214"/>
    </row>
    <row r="1693" spans="5:5">
      <c r="E1693" s="214"/>
    </row>
    <row r="1694" spans="5:5">
      <c r="E1694" s="214"/>
    </row>
    <row r="1695" spans="5:5">
      <c r="E1695" s="214"/>
    </row>
    <row r="1696" spans="5:5">
      <c r="E1696" s="214"/>
    </row>
    <row r="1697" spans="5:5">
      <c r="E1697" s="214"/>
    </row>
    <row r="1698" spans="5:5">
      <c r="E1698" s="214"/>
    </row>
    <row r="1699" spans="5:5">
      <c r="E1699" s="214"/>
    </row>
    <row r="1700" spans="5:5">
      <c r="E1700" s="214"/>
    </row>
    <row r="1701" spans="5:5">
      <c r="E1701" s="214"/>
    </row>
    <row r="1702" spans="5:5">
      <c r="E1702" s="214"/>
    </row>
    <row r="1703" spans="5:5">
      <c r="E1703" s="214"/>
    </row>
    <row r="1704" spans="5:5">
      <c r="E1704" s="214"/>
    </row>
    <row r="1705" spans="5:5">
      <c r="E1705" s="214"/>
    </row>
    <row r="1706" spans="5:5">
      <c r="E1706" s="214"/>
    </row>
    <row r="1707" spans="5:5">
      <c r="E1707" s="214"/>
    </row>
    <row r="1708" spans="5:5">
      <c r="E1708" s="214"/>
    </row>
    <row r="1709" spans="5:5">
      <c r="E1709" s="214"/>
    </row>
    <row r="1710" spans="5:5">
      <c r="E1710" s="214"/>
    </row>
    <row r="1711" spans="5:5">
      <c r="E1711" s="214"/>
    </row>
    <row r="1712" spans="5:5">
      <c r="E1712" s="214"/>
    </row>
    <row r="1713" spans="5:5">
      <c r="E1713" s="214"/>
    </row>
    <row r="1714" spans="5:5">
      <c r="E1714" s="214"/>
    </row>
    <row r="1715" spans="5:5">
      <c r="E1715" s="214"/>
    </row>
    <row r="1716" spans="5:5">
      <c r="E1716" s="214"/>
    </row>
    <row r="1717" spans="5:5">
      <c r="E1717" s="214"/>
    </row>
    <row r="1718" spans="5:5">
      <c r="E1718" s="214"/>
    </row>
    <row r="1719" spans="5:5">
      <c r="E1719" s="214"/>
    </row>
    <row r="1720" spans="5:5">
      <c r="E1720" s="214"/>
    </row>
    <row r="1721" spans="5:5">
      <c r="E1721" s="214"/>
    </row>
    <row r="1722" spans="5:5">
      <c r="E1722" s="214"/>
    </row>
    <row r="1723" spans="5:5">
      <c r="E1723" s="214"/>
    </row>
    <row r="1724" spans="5:5">
      <c r="E1724" s="214"/>
    </row>
    <row r="1725" spans="5:5">
      <c r="E1725" s="214"/>
    </row>
    <row r="1726" spans="5:5">
      <c r="E1726" s="214"/>
    </row>
    <row r="1727" spans="5:5">
      <c r="E1727" s="214"/>
    </row>
    <row r="1728" spans="5:5">
      <c r="E1728" s="214"/>
    </row>
    <row r="1729" spans="5:5">
      <c r="E1729" s="214"/>
    </row>
    <row r="1730" spans="5:5">
      <c r="E1730" s="214"/>
    </row>
    <row r="1731" spans="5:5">
      <c r="E1731" s="214"/>
    </row>
    <row r="1732" spans="5:5">
      <c r="E1732" s="214"/>
    </row>
    <row r="1733" spans="5:5">
      <c r="E1733" s="214"/>
    </row>
    <row r="1734" spans="5:5">
      <c r="E1734" s="214"/>
    </row>
    <row r="1735" spans="5:5">
      <c r="E1735" s="214"/>
    </row>
    <row r="1736" spans="5:5">
      <c r="E1736" s="214"/>
    </row>
    <row r="1737" spans="5:5">
      <c r="E1737" s="214"/>
    </row>
    <row r="1738" spans="5:5">
      <c r="E1738" s="214"/>
    </row>
    <row r="1739" spans="5:5">
      <c r="E1739" s="214"/>
    </row>
    <row r="1740" spans="5:5">
      <c r="E1740" s="214"/>
    </row>
    <row r="1741" spans="5:5">
      <c r="E1741" s="214"/>
    </row>
    <row r="1742" spans="5:5">
      <c r="E1742" s="214"/>
    </row>
    <row r="1743" spans="5:5">
      <c r="E1743" s="214"/>
    </row>
    <row r="1744" spans="5:5">
      <c r="E1744" s="214"/>
    </row>
    <row r="1745" spans="5:5">
      <c r="E1745" s="214"/>
    </row>
    <row r="1746" spans="5:5">
      <c r="E1746" s="214"/>
    </row>
    <row r="1747" spans="5:5">
      <c r="E1747" s="214"/>
    </row>
    <row r="1748" spans="5:5">
      <c r="E1748" s="214"/>
    </row>
    <row r="1749" spans="5:5">
      <c r="E1749" s="214"/>
    </row>
    <row r="1750" spans="5:5">
      <c r="E1750" s="214"/>
    </row>
    <row r="1751" spans="5:5">
      <c r="E1751" s="214"/>
    </row>
    <row r="1752" spans="5:5">
      <c r="E1752" s="214"/>
    </row>
    <row r="1753" spans="5:5">
      <c r="E1753" s="214"/>
    </row>
    <row r="1754" spans="5:5">
      <c r="E1754" s="214"/>
    </row>
    <row r="1755" spans="5:5">
      <c r="E1755" s="214"/>
    </row>
    <row r="1756" spans="5:5">
      <c r="E1756" s="214"/>
    </row>
    <row r="1757" spans="5:5">
      <c r="E1757" s="214"/>
    </row>
    <row r="1758" spans="5:5">
      <c r="E1758" s="214"/>
    </row>
    <row r="1759" spans="5:5">
      <c r="E1759" s="214"/>
    </row>
    <row r="1760" spans="5:5">
      <c r="E1760" s="214"/>
    </row>
    <row r="1761" spans="5:5">
      <c r="E1761" s="214"/>
    </row>
    <row r="1762" spans="5:5">
      <c r="E1762" s="214"/>
    </row>
    <row r="1763" spans="5:5">
      <c r="E1763" s="214"/>
    </row>
    <row r="1764" spans="5:5">
      <c r="E1764" s="214"/>
    </row>
    <row r="1765" spans="5:5">
      <c r="E1765" s="214"/>
    </row>
    <row r="1766" spans="5:5">
      <c r="E1766" s="214"/>
    </row>
    <row r="1767" spans="5:5">
      <c r="E1767" s="214"/>
    </row>
    <row r="1768" spans="5:5">
      <c r="E1768" s="214"/>
    </row>
    <row r="1769" spans="5:5">
      <c r="E1769" s="214"/>
    </row>
    <row r="1770" spans="5:5">
      <c r="E1770" s="214"/>
    </row>
    <row r="1771" spans="5:5">
      <c r="E1771" s="214"/>
    </row>
    <row r="1772" spans="5:5">
      <c r="E1772" s="214"/>
    </row>
    <row r="1773" spans="5:5">
      <c r="E1773" s="214"/>
    </row>
    <row r="1774" spans="5:5">
      <c r="E1774" s="214"/>
    </row>
    <row r="1775" spans="5:5">
      <c r="E1775" s="214"/>
    </row>
    <row r="1776" spans="5:5">
      <c r="E1776" s="214"/>
    </row>
    <row r="1777" spans="5:5">
      <c r="E1777" s="214"/>
    </row>
    <row r="1778" spans="5:5">
      <c r="E1778" s="214"/>
    </row>
    <row r="1779" spans="5:5">
      <c r="E1779" s="214"/>
    </row>
    <row r="1780" spans="5:5">
      <c r="E1780" s="214"/>
    </row>
    <row r="1781" spans="5:5">
      <c r="E1781" s="214"/>
    </row>
    <row r="1782" spans="5:5">
      <c r="E1782" s="214"/>
    </row>
    <row r="1783" spans="5:5">
      <c r="E1783" s="214"/>
    </row>
    <row r="1784" spans="5:5">
      <c r="E1784" s="214"/>
    </row>
    <row r="1785" spans="5:5">
      <c r="E1785" s="214"/>
    </row>
    <row r="1786" spans="5:5">
      <c r="E1786" s="214"/>
    </row>
    <row r="1787" spans="5:5">
      <c r="E1787" s="214"/>
    </row>
    <row r="1788" spans="5:5">
      <c r="E1788" s="214"/>
    </row>
    <row r="1789" spans="5:5">
      <c r="E1789" s="214"/>
    </row>
    <row r="1790" spans="5:5">
      <c r="E1790" s="214"/>
    </row>
    <row r="1791" spans="5:5">
      <c r="E1791" s="214"/>
    </row>
    <row r="1792" spans="5:5">
      <c r="E1792" s="214"/>
    </row>
    <row r="1793" spans="5:5">
      <c r="E1793" s="214"/>
    </row>
    <row r="1794" spans="5:5">
      <c r="E1794" s="214"/>
    </row>
    <row r="1795" spans="5:5">
      <c r="E1795" s="214"/>
    </row>
    <row r="1796" spans="5:5">
      <c r="E1796" s="214"/>
    </row>
    <row r="1797" spans="5:5">
      <c r="E1797" s="214"/>
    </row>
    <row r="1798" spans="5:5">
      <c r="E1798" s="214"/>
    </row>
    <row r="1799" spans="5:5">
      <c r="E1799" s="214"/>
    </row>
    <row r="1800" spans="5:5">
      <c r="E1800" s="214"/>
    </row>
    <row r="1801" spans="5:5">
      <c r="E1801" s="214"/>
    </row>
    <row r="1802" spans="5:5">
      <c r="E1802" s="214"/>
    </row>
    <row r="1803" spans="5:5">
      <c r="E1803" s="214"/>
    </row>
    <row r="1804" spans="5:5">
      <c r="E1804" s="214"/>
    </row>
    <row r="1805" spans="5:5">
      <c r="E1805" s="214"/>
    </row>
    <row r="1806" spans="5:5">
      <c r="E1806" s="214"/>
    </row>
    <row r="1807" spans="5:5">
      <c r="E1807" s="214"/>
    </row>
    <row r="1808" spans="5:5">
      <c r="E1808" s="214"/>
    </row>
    <row r="1809" spans="5:5">
      <c r="E1809" s="214"/>
    </row>
    <row r="1810" spans="5:5">
      <c r="E1810" s="214"/>
    </row>
    <row r="1811" spans="5:5">
      <c r="E1811" s="214"/>
    </row>
    <row r="1812" spans="5:5">
      <c r="E1812" s="214"/>
    </row>
    <row r="1813" spans="5:5">
      <c r="E1813" s="214"/>
    </row>
    <row r="1814" spans="5:5">
      <c r="E1814" s="214"/>
    </row>
    <row r="1815" spans="5:5">
      <c r="E1815" s="214"/>
    </row>
    <row r="1816" spans="5:5">
      <c r="E1816" s="214"/>
    </row>
    <row r="1817" spans="5:5">
      <c r="E1817" s="214"/>
    </row>
    <row r="1818" spans="5:5">
      <c r="E1818" s="214"/>
    </row>
    <row r="1819" spans="5:5">
      <c r="E1819" s="214"/>
    </row>
    <row r="1820" spans="5:5">
      <c r="E1820" s="214"/>
    </row>
    <row r="1821" spans="5:5">
      <c r="E1821" s="214"/>
    </row>
    <row r="1822" spans="5:5">
      <c r="E1822" s="214"/>
    </row>
    <row r="1823" spans="5:5">
      <c r="E1823" s="214"/>
    </row>
    <row r="1824" spans="5:5">
      <c r="E1824" s="214"/>
    </row>
    <row r="1825" spans="5:5">
      <c r="E1825" s="214"/>
    </row>
    <row r="1826" spans="5:5">
      <c r="E1826" s="214"/>
    </row>
    <row r="1827" spans="5:5">
      <c r="E1827" s="214"/>
    </row>
    <row r="1828" spans="5:5">
      <c r="E1828" s="214"/>
    </row>
    <row r="1829" spans="5:5">
      <c r="E1829" s="214"/>
    </row>
    <row r="1830" spans="5:5">
      <c r="E1830" s="214"/>
    </row>
    <row r="1831" spans="5:5">
      <c r="E1831" s="214"/>
    </row>
    <row r="1832" spans="5:5">
      <c r="E1832" s="214"/>
    </row>
    <row r="1833" spans="5:5">
      <c r="E1833" s="214"/>
    </row>
    <row r="1834" spans="5:5">
      <c r="E1834" s="214"/>
    </row>
    <row r="1835" spans="5:5">
      <c r="E1835" s="214"/>
    </row>
    <row r="1836" spans="5:5">
      <c r="E1836" s="214"/>
    </row>
    <row r="1837" spans="5:5">
      <c r="E1837" s="214"/>
    </row>
    <row r="1838" spans="5:5">
      <c r="E1838" s="214"/>
    </row>
    <row r="1839" spans="5:5">
      <c r="E1839" s="214"/>
    </row>
    <row r="1840" spans="5:5">
      <c r="E1840" s="214"/>
    </row>
    <row r="1841" spans="5:5">
      <c r="E1841" s="214"/>
    </row>
    <row r="1842" spans="5:5">
      <c r="E1842" s="214"/>
    </row>
    <row r="1843" spans="5:5">
      <c r="E1843" s="214"/>
    </row>
    <row r="1844" spans="5:5">
      <c r="E1844" s="214"/>
    </row>
    <row r="1845" spans="5:5">
      <c r="E1845" s="214"/>
    </row>
    <row r="1846" spans="5:5">
      <c r="E1846" s="214"/>
    </row>
    <row r="1847" spans="5:5">
      <c r="E1847" s="214"/>
    </row>
    <row r="1848" spans="5:5">
      <c r="E1848" s="214"/>
    </row>
    <row r="1849" spans="5:5">
      <c r="E1849" s="214"/>
    </row>
    <row r="1850" spans="5:5">
      <c r="E1850" s="214"/>
    </row>
    <row r="1851" spans="5:5">
      <c r="E1851" s="214"/>
    </row>
    <row r="1852" spans="5:5">
      <c r="E1852" s="214"/>
    </row>
    <row r="1853" spans="5:5">
      <c r="E1853" s="214"/>
    </row>
    <row r="1854" spans="5:5">
      <c r="E1854" s="214"/>
    </row>
    <row r="1855" spans="5:5">
      <c r="E1855" s="214"/>
    </row>
    <row r="1856" spans="5:5">
      <c r="E1856" s="214"/>
    </row>
    <row r="1857" spans="5:5">
      <c r="E1857" s="214"/>
    </row>
    <row r="1858" spans="5:5">
      <c r="E1858" s="214"/>
    </row>
    <row r="1859" spans="5:5">
      <c r="E1859" s="214"/>
    </row>
    <row r="1860" spans="5:5">
      <c r="E1860" s="214"/>
    </row>
    <row r="1861" spans="5:5">
      <c r="E1861" s="214"/>
    </row>
    <row r="1862" spans="5:5">
      <c r="E1862" s="214"/>
    </row>
    <row r="1863" spans="5:5">
      <c r="E1863" s="214"/>
    </row>
    <row r="1864" spans="5:5">
      <c r="E1864" s="214"/>
    </row>
    <row r="1865" spans="5:5">
      <c r="E1865" s="214"/>
    </row>
    <row r="1866" spans="5:5">
      <c r="E1866" s="214"/>
    </row>
    <row r="1867" spans="5:5">
      <c r="E1867" s="214"/>
    </row>
    <row r="1868" spans="5:5">
      <c r="E1868" s="214"/>
    </row>
    <row r="1869" spans="5:5">
      <c r="E1869" s="214"/>
    </row>
    <row r="1870" spans="5:5">
      <c r="E1870" s="214"/>
    </row>
    <row r="1871" spans="5:5">
      <c r="E1871" s="214"/>
    </row>
    <row r="1872" spans="5:5">
      <c r="E1872" s="214"/>
    </row>
    <row r="1873" spans="5:5">
      <c r="E1873" s="214"/>
    </row>
    <row r="1874" spans="5:5">
      <c r="E1874" s="214"/>
    </row>
    <row r="1875" spans="5:5">
      <c r="E1875" s="214"/>
    </row>
    <row r="1876" spans="5:5">
      <c r="E1876" s="214"/>
    </row>
    <row r="1877" spans="5:5">
      <c r="E1877" s="214"/>
    </row>
    <row r="1878" spans="5:5">
      <c r="E1878" s="214"/>
    </row>
    <row r="1879" spans="5:5">
      <c r="E1879" s="214"/>
    </row>
    <row r="1880" spans="5:5">
      <c r="E1880" s="214"/>
    </row>
    <row r="1881" spans="5:5">
      <c r="E1881" s="214"/>
    </row>
    <row r="1882" spans="5:5">
      <c r="E1882" s="214"/>
    </row>
    <row r="1883" spans="5:5">
      <c r="E1883" s="214"/>
    </row>
    <row r="1884" spans="5:5">
      <c r="E1884" s="214"/>
    </row>
    <row r="1885" spans="5:5">
      <c r="E1885" s="214"/>
    </row>
    <row r="1886" spans="5:5">
      <c r="E1886" s="214"/>
    </row>
    <row r="1887" spans="5:5">
      <c r="E1887" s="214"/>
    </row>
    <row r="1888" spans="5:5">
      <c r="E1888" s="214"/>
    </row>
    <row r="1889" spans="5:5">
      <c r="E1889" s="214"/>
    </row>
    <row r="1890" spans="5:5">
      <c r="E1890" s="214"/>
    </row>
    <row r="1891" spans="5:5">
      <c r="E1891" s="214"/>
    </row>
    <row r="1892" spans="5:5">
      <c r="E1892" s="214"/>
    </row>
    <row r="1893" spans="5:5">
      <c r="E1893" s="214"/>
    </row>
    <row r="1894" spans="5:5">
      <c r="E1894" s="214"/>
    </row>
    <row r="1895" spans="5:5">
      <c r="E1895" s="214"/>
    </row>
    <row r="1896" spans="5:5">
      <c r="E1896" s="214"/>
    </row>
    <row r="1897" spans="5:5">
      <c r="E1897" s="214"/>
    </row>
    <row r="1898" spans="5:5">
      <c r="E1898" s="214"/>
    </row>
    <row r="1899" spans="5:5">
      <c r="E1899" s="214"/>
    </row>
    <row r="1900" spans="5:5">
      <c r="E1900" s="214"/>
    </row>
    <row r="1901" spans="5:5">
      <c r="E1901" s="214"/>
    </row>
    <row r="1902" spans="5:5">
      <c r="E1902" s="214"/>
    </row>
    <row r="1903" spans="5:5">
      <c r="E1903" s="214"/>
    </row>
    <row r="1904" spans="5:5">
      <c r="E1904" s="214"/>
    </row>
    <row r="1905" spans="5:5">
      <c r="E1905" s="214"/>
    </row>
    <row r="1906" spans="5:5">
      <c r="E1906" s="214"/>
    </row>
    <row r="1907" spans="5:5">
      <c r="E1907" s="214"/>
    </row>
    <row r="1908" spans="5:5">
      <c r="E1908" s="214"/>
    </row>
    <row r="1909" spans="5:5">
      <c r="E1909" s="214"/>
    </row>
    <row r="1910" spans="5:5">
      <c r="E1910" s="214"/>
    </row>
    <row r="1911" spans="5:5">
      <c r="E1911" s="214"/>
    </row>
    <row r="1912" spans="5:5">
      <c r="E1912" s="214"/>
    </row>
    <row r="1913" spans="5:5">
      <c r="E1913" s="214"/>
    </row>
    <row r="1914" spans="5:5">
      <c r="E1914" s="214"/>
    </row>
    <row r="1915" spans="5:5">
      <c r="E1915" s="214"/>
    </row>
    <row r="1916" spans="5:5">
      <c r="E1916" s="214"/>
    </row>
    <row r="1917" spans="5:5">
      <c r="E1917" s="214"/>
    </row>
    <row r="1918" spans="5:5">
      <c r="E1918" s="214"/>
    </row>
    <row r="1919" spans="5:5">
      <c r="E1919" s="214"/>
    </row>
    <row r="1920" spans="5:5">
      <c r="E1920" s="214"/>
    </row>
    <row r="1921" spans="5:5">
      <c r="E1921" s="214"/>
    </row>
    <row r="1922" spans="5:5">
      <c r="E1922" s="214"/>
    </row>
    <row r="1923" spans="5:5">
      <c r="E1923" s="214"/>
    </row>
    <row r="1924" spans="5:5">
      <c r="E1924" s="214"/>
    </row>
    <row r="1925" spans="5:5">
      <c r="E1925" s="214"/>
    </row>
    <row r="1926" spans="5:5">
      <c r="E1926" s="214"/>
    </row>
    <row r="1927" spans="5:5">
      <c r="E1927" s="214"/>
    </row>
    <row r="1928" spans="5:5">
      <c r="E1928" s="214"/>
    </row>
    <row r="1929" spans="5:5">
      <c r="E1929" s="214"/>
    </row>
    <row r="1930" spans="5:5">
      <c r="E1930" s="214"/>
    </row>
    <row r="1931" spans="5:5">
      <c r="E1931" s="214"/>
    </row>
    <row r="1932" spans="5:5">
      <c r="E1932" s="214"/>
    </row>
    <row r="1933" spans="5:5">
      <c r="E1933" s="214"/>
    </row>
    <row r="1934" spans="5:5">
      <c r="E1934" s="214"/>
    </row>
    <row r="1935" spans="5:5">
      <c r="E1935" s="214"/>
    </row>
    <row r="1936" spans="5:5">
      <c r="E1936" s="214"/>
    </row>
    <row r="1937" spans="5:5">
      <c r="E1937" s="214"/>
    </row>
    <row r="1938" spans="5:5">
      <c r="E1938" s="214"/>
    </row>
    <row r="1939" spans="5:5">
      <c r="E1939" s="214"/>
    </row>
    <row r="1940" spans="5:5">
      <c r="E1940" s="214"/>
    </row>
    <row r="1941" spans="5:5">
      <c r="E1941" s="214"/>
    </row>
    <row r="1942" spans="5:5">
      <c r="E1942" s="214"/>
    </row>
    <row r="1943" spans="5:5">
      <c r="E1943" s="214"/>
    </row>
    <row r="1944" spans="5:5">
      <c r="E1944" s="214"/>
    </row>
    <row r="1945" spans="5:5">
      <c r="E1945" s="214"/>
    </row>
    <row r="1946" spans="5:5">
      <c r="E1946" s="214"/>
    </row>
    <row r="1947" spans="5:5">
      <c r="E1947" s="214"/>
    </row>
    <row r="1948" spans="5:5">
      <c r="E1948" s="214"/>
    </row>
    <row r="1949" spans="5:5">
      <c r="E1949" s="214"/>
    </row>
    <row r="1950" spans="5:5">
      <c r="E1950" s="214"/>
    </row>
    <row r="1951" spans="5:5">
      <c r="E1951" s="214"/>
    </row>
    <row r="1952" spans="5:5">
      <c r="E1952" s="214"/>
    </row>
    <row r="1953" spans="5:5">
      <c r="E1953" s="214"/>
    </row>
    <row r="1954" spans="5:5">
      <c r="E1954" s="214"/>
    </row>
    <row r="1955" spans="5:5">
      <c r="E1955" s="214"/>
    </row>
    <row r="1956" spans="5:5">
      <c r="E1956" s="214"/>
    </row>
    <row r="1957" spans="5:5">
      <c r="E1957" s="214"/>
    </row>
    <row r="1958" spans="5:5">
      <c r="E1958" s="214"/>
    </row>
    <row r="1959" spans="5:5">
      <c r="E1959" s="214"/>
    </row>
    <row r="1960" spans="5:5">
      <c r="E1960" s="214"/>
    </row>
    <row r="1961" spans="5:5">
      <c r="E1961" s="214"/>
    </row>
    <row r="1962" spans="5:5">
      <c r="E1962" s="214"/>
    </row>
    <row r="1963" spans="5:5">
      <c r="E1963" s="214"/>
    </row>
    <row r="1964" spans="5:5">
      <c r="E1964" s="214"/>
    </row>
    <row r="1965" spans="5:5">
      <c r="E1965" s="214"/>
    </row>
    <row r="1966" spans="5:5">
      <c r="E1966" s="214"/>
    </row>
    <row r="1967" spans="5:5">
      <c r="E1967" s="214"/>
    </row>
    <row r="1968" spans="5:5">
      <c r="E1968" s="214"/>
    </row>
    <row r="1969" spans="5:5">
      <c r="E1969" s="214"/>
    </row>
    <row r="1970" spans="5:5">
      <c r="E1970" s="214"/>
    </row>
    <row r="1971" spans="5:5">
      <c r="E1971" s="214"/>
    </row>
    <row r="1972" spans="5:5">
      <c r="E1972" s="214"/>
    </row>
    <row r="1973" spans="5:5">
      <c r="E1973" s="214"/>
    </row>
    <row r="1974" spans="5:5">
      <c r="E1974" s="214"/>
    </row>
    <row r="1975" spans="5:5">
      <c r="E1975" s="214"/>
    </row>
    <row r="1976" spans="5:5">
      <c r="E1976" s="214"/>
    </row>
    <row r="1977" spans="5:5">
      <c r="E1977" s="214"/>
    </row>
    <row r="1978" spans="5:5">
      <c r="E1978" s="214"/>
    </row>
    <row r="1979" spans="5:5">
      <c r="E1979" s="214"/>
    </row>
    <row r="1980" spans="5:5">
      <c r="E1980" s="214"/>
    </row>
    <row r="1981" spans="5:5">
      <c r="E1981" s="214"/>
    </row>
    <row r="1982" spans="5:5">
      <c r="E1982" s="214"/>
    </row>
    <row r="1983" spans="5:5">
      <c r="E1983" s="214"/>
    </row>
    <row r="1984" spans="5:5">
      <c r="E1984" s="214"/>
    </row>
    <row r="1985" spans="5:5">
      <c r="E1985" s="214"/>
    </row>
    <row r="1986" spans="5:5">
      <c r="E1986" s="214"/>
    </row>
    <row r="1987" spans="5:5">
      <c r="E1987" s="214"/>
    </row>
    <row r="1988" spans="5:5">
      <c r="E1988" s="214"/>
    </row>
    <row r="1989" spans="5:5">
      <c r="E1989" s="214"/>
    </row>
    <row r="1990" spans="5:5">
      <c r="E1990" s="214"/>
    </row>
    <row r="1991" spans="5:5">
      <c r="E1991" s="214"/>
    </row>
    <row r="1992" spans="5:5">
      <c r="E1992" s="214"/>
    </row>
    <row r="1993" spans="5:5">
      <c r="E1993" s="214"/>
    </row>
    <row r="1994" spans="5:5">
      <c r="E1994" s="214"/>
    </row>
    <row r="1995" spans="5:5">
      <c r="E1995" s="214"/>
    </row>
    <row r="1996" spans="5:5">
      <c r="E1996" s="214"/>
    </row>
    <row r="1997" spans="5:5">
      <c r="E1997" s="214"/>
    </row>
    <row r="1998" spans="5:5">
      <c r="E1998" s="214"/>
    </row>
    <row r="1999" spans="5:5">
      <c r="E1999" s="214"/>
    </row>
    <row r="2000" spans="5:5">
      <c r="E2000" s="214"/>
    </row>
  </sheetData>
  <sheetProtection algorithmName="SHA-512" hashValue="CTb+r0dT2mqvvKQHDt+EIaMZDLDTtd0wdNyOdmfUZ7/teXOVjffU0oEEq//MBkW4kAtoa8Y2bfST9CqsP401Dg==" saltValue="qRQP3TIw/E9IkEXXq/hRYg==" spinCount="100000" sheet="1" objects="1" scenarios="1" selectLockedCells="1"/>
  <mergeCells count="11">
    <mergeCell ref="B1:F1"/>
    <mergeCell ref="B78:E78"/>
    <mergeCell ref="A4:A8"/>
    <mergeCell ref="A10:A25"/>
    <mergeCell ref="A27:A28"/>
    <mergeCell ref="A30:A31"/>
    <mergeCell ref="A37:A42"/>
    <mergeCell ref="A44:A50"/>
    <mergeCell ref="A52:A56"/>
    <mergeCell ref="A58:A60"/>
    <mergeCell ref="A62:A64"/>
  </mergeCells>
  <conditionalFormatting sqref="E4:E977">
    <cfRule type="expression" dxfId="1" priority="1">
      <formula>$D4&gt;0</formula>
    </cfRule>
  </conditionalFormatting>
  <pageMargins left="0.70866141732283472" right="0.39370078740157483" top="0.62992125984251968" bottom="0.43307086614173229" header="0.19685039370078741" footer="0.11811023622047245"/>
  <pageSetup paperSize="9" scale="88" fitToHeight="50" orientation="portrait" r:id="rId1"/>
  <headerFooter>
    <oddHeader>&amp;L&amp;G</oddHeader>
    <oddFooter>&amp;C&amp;P od &amp;N&amp;R&amp;K000000&amp;P/&amp;N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pageSetUpPr fitToPage="1"/>
  </sheetPr>
  <dimension ref="A1:R2000"/>
  <sheetViews>
    <sheetView view="pageBreakPreview" topLeftCell="A8" zoomScale="120" zoomScaleNormal="100" zoomScaleSheetLayoutView="120" workbookViewId="0">
      <selection activeCell="E11" sqref="E11"/>
    </sheetView>
  </sheetViews>
  <sheetFormatPr defaultColWidth="9.140625" defaultRowHeight="12.75"/>
  <cols>
    <col min="1" max="1" width="5.7109375" style="125" customWidth="1"/>
    <col min="2" max="2" width="55.7109375" style="30" customWidth="1"/>
    <col min="3" max="3" width="5.7109375" style="1" customWidth="1"/>
    <col min="4" max="4" width="6.7109375" style="113" customWidth="1"/>
    <col min="5" max="6" width="13.7109375" style="31" customWidth="1"/>
    <col min="7" max="16384" width="9.140625" style="1"/>
  </cols>
  <sheetData>
    <row r="1" spans="1:6" s="40" customFormat="1">
      <c r="A1" s="129" t="s">
        <v>151</v>
      </c>
      <c r="B1" s="223" t="s">
        <v>462</v>
      </c>
      <c r="C1" s="223"/>
      <c r="D1" s="223"/>
      <c r="E1" s="223"/>
      <c r="F1" s="223"/>
    </row>
    <row r="2" spans="1:6" s="107" customFormat="1">
      <c r="A2" s="126" t="s">
        <v>30</v>
      </c>
      <c r="B2" s="104" t="s">
        <v>31</v>
      </c>
      <c r="C2" s="105" t="s">
        <v>32</v>
      </c>
      <c r="D2" s="105" t="s">
        <v>56</v>
      </c>
      <c r="E2" s="152" t="s">
        <v>33</v>
      </c>
      <c r="F2" s="106" t="s">
        <v>28</v>
      </c>
    </row>
    <row r="3" spans="1:6">
      <c r="A3" s="123"/>
      <c r="B3" s="2"/>
      <c r="C3" s="3"/>
      <c r="D3" s="60"/>
      <c r="E3" s="4"/>
      <c r="F3" s="4"/>
    </row>
    <row r="4" spans="1:6" ht="127.5">
      <c r="A4" s="242">
        <v>1</v>
      </c>
      <c r="B4" s="7" t="s">
        <v>163</v>
      </c>
      <c r="C4" s="8"/>
      <c r="D4" s="108"/>
      <c r="E4" s="9"/>
      <c r="F4" s="9"/>
    </row>
    <row r="5" spans="1:6">
      <c r="A5" s="242"/>
      <c r="B5" s="10" t="s">
        <v>82</v>
      </c>
      <c r="C5" s="8" t="s">
        <v>83</v>
      </c>
      <c r="D5" s="108">
        <v>4</v>
      </c>
      <c r="E5" s="163"/>
      <c r="F5" s="9">
        <f>D5*E5</f>
        <v>0</v>
      </c>
    </row>
    <row r="6" spans="1:6">
      <c r="A6" s="6"/>
      <c r="B6" s="10"/>
      <c r="C6" s="8"/>
      <c r="D6" s="108"/>
      <c r="E6" s="16"/>
      <c r="F6" s="9"/>
    </row>
    <row r="7" spans="1:6" ht="63.75">
      <c r="A7" s="242">
        <f>COUNT($A$4:A6)+1</f>
        <v>2</v>
      </c>
      <c r="B7" s="7" t="s">
        <v>164</v>
      </c>
      <c r="C7" s="8"/>
      <c r="D7" s="108"/>
      <c r="E7" s="16"/>
      <c r="F7" s="9"/>
    </row>
    <row r="8" spans="1:6">
      <c r="A8" s="242"/>
      <c r="B8" s="10" t="s">
        <v>84</v>
      </c>
      <c r="C8" s="8" t="s">
        <v>83</v>
      </c>
      <c r="D8" s="108">
        <v>1</v>
      </c>
      <c r="E8" s="163"/>
      <c r="F8" s="9">
        <f>D8*E8</f>
        <v>0</v>
      </c>
    </row>
    <row r="9" spans="1:6">
      <c r="A9" s="123"/>
      <c r="B9" s="11"/>
      <c r="C9" s="3"/>
      <c r="D9" s="85"/>
      <c r="E9" s="16"/>
      <c r="F9" s="9"/>
    </row>
    <row r="10" spans="1:6" ht="204">
      <c r="A10" s="242">
        <f>COUNT($A$3:A9)+1</f>
        <v>3</v>
      </c>
      <c r="B10" s="7" t="s">
        <v>165</v>
      </c>
      <c r="C10" s="8" t="s">
        <v>85</v>
      </c>
      <c r="D10" s="108"/>
      <c r="E10" s="16"/>
      <c r="F10" s="9"/>
    </row>
    <row r="11" spans="1:6">
      <c r="A11" s="242"/>
      <c r="B11" s="10" t="s">
        <v>86</v>
      </c>
      <c r="C11" s="8" t="s">
        <v>83</v>
      </c>
      <c r="D11" s="108">
        <v>4</v>
      </c>
      <c r="E11" s="163"/>
      <c r="F11" s="9">
        <f>D11*E11</f>
        <v>0</v>
      </c>
    </row>
    <row r="12" spans="1:6">
      <c r="A12" s="6"/>
      <c r="B12" s="168"/>
      <c r="C12" s="8"/>
      <c r="D12" s="108"/>
      <c r="E12" s="16"/>
      <c r="F12" s="9"/>
    </row>
    <row r="13" spans="1:6" ht="38.25">
      <c r="A13" s="242">
        <f>COUNT($A$3:A12)+1</f>
        <v>4</v>
      </c>
      <c r="B13" s="169" t="s">
        <v>502</v>
      </c>
      <c r="C13" s="8"/>
      <c r="D13" s="108"/>
      <c r="E13" s="16"/>
      <c r="F13" s="9"/>
    </row>
    <row r="14" spans="1:6">
      <c r="A14" s="242"/>
      <c r="B14" s="168"/>
      <c r="C14" s="8" t="s">
        <v>83</v>
      </c>
      <c r="D14" s="108">
        <v>3</v>
      </c>
      <c r="E14" s="163"/>
      <c r="F14" s="9">
        <f>D14*E14</f>
        <v>0</v>
      </c>
    </row>
    <row r="15" spans="1:6">
      <c r="A15" s="6"/>
      <c r="B15" s="168"/>
      <c r="C15" s="8"/>
      <c r="D15" s="108"/>
      <c r="E15" s="16"/>
      <c r="F15" s="9"/>
    </row>
    <row r="16" spans="1:6" ht="38.25">
      <c r="A16" s="242">
        <v>5</v>
      </c>
      <c r="B16" s="169" t="s">
        <v>503</v>
      </c>
      <c r="C16" s="8"/>
      <c r="D16" s="108"/>
      <c r="E16" s="16"/>
      <c r="F16" s="9"/>
    </row>
    <row r="17" spans="1:6">
      <c r="A17" s="242"/>
      <c r="B17" s="168"/>
      <c r="C17" s="8" t="s">
        <v>83</v>
      </c>
      <c r="D17" s="108">
        <v>3</v>
      </c>
      <c r="E17" s="163"/>
      <c r="F17" s="9">
        <f>D17*E17</f>
        <v>0</v>
      </c>
    </row>
    <row r="18" spans="1:6">
      <c r="A18" s="6"/>
      <c r="B18" s="10"/>
      <c r="C18" s="8"/>
      <c r="D18" s="108"/>
      <c r="E18" s="16"/>
      <c r="F18" s="9"/>
    </row>
    <row r="19" spans="1:6" ht="63.75">
      <c r="A19" s="242">
        <f>COUNT($A$3:A18)+1</f>
        <v>6</v>
      </c>
      <c r="B19" s="7" t="s">
        <v>166</v>
      </c>
      <c r="C19" s="8"/>
      <c r="D19" s="108"/>
      <c r="E19" s="16"/>
      <c r="F19" s="9"/>
    </row>
    <row r="20" spans="1:6">
      <c r="A20" s="242"/>
      <c r="B20" s="10" t="s">
        <v>87</v>
      </c>
      <c r="C20" s="8"/>
      <c r="D20" s="108"/>
      <c r="E20" s="16"/>
      <c r="F20" s="9"/>
    </row>
    <row r="21" spans="1:6">
      <c r="A21" s="242"/>
      <c r="B21" s="12" t="s">
        <v>88</v>
      </c>
      <c r="C21" s="8" t="s">
        <v>89</v>
      </c>
      <c r="D21" s="108">
        <v>13</v>
      </c>
      <c r="E21" s="164"/>
      <c r="F21" s="9">
        <f t="shared" ref="F21" si="0">D21*E21</f>
        <v>0</v>
      </c>
    </row>
    <row r="22" spans="1:6">
      <c r="A22" s="6"/>
      <c r="B22" s="10"/>
      <c r="C22" s="8"/>
      <c r="D22" s="108"/>
      <c r="E22" s="16"/>
      <c r="F22" s="9"/>
    </row>
    <row r="23" spans="1:6" ht="102">
      <c r="A23" s="242">
        <f>COUNT($A$3:A22)+1</f>
        <v>7</v>
      </c>
      <c r="B23" s="7" t="s">
        <v>167</v>
      </c>
      <c r="C23" s="13"/>
      <c r="D23" s="109"/>
      <c r="E23" s="215"/>
      <c r="F23" s="9"/>
    </row>
    <row r="24" spans="1:6">
      <c r="A24" s="242"/>
      <c r="B24" s="10" t="s">
        <v>90</v>
      </c>
      <c r="C24" s="13"/>
      <c r="D24" s="109"/>
      <c r="E24" s="211"/>
      <c r="F24" s="9"/>
    </row>
    <row r="25" spans="1:6">
      <c r="A25" s="242"/>
      <c r="B25" s="34" t="s">
        <v>91</v>
      </c>
      <c r="C25" s="8" t="s">
        <v>89</v>
      </c>
      <c r="D25" s="108">
        <v>78</v>
      </c>
      <c r="E25" s="164"/>
      <c r="F25" s="9">
        <f t="shared" ref="F25:F28" si="1">D25*E25</f>
        <v>0</v>
      </c>
    </row>
    <row r="26" spans="1:6">
      <c r="A26" s="242"/>
      <c r="B26" s="34" t="s">
        <v>92</v>
      </c>
      <c r="C26" s="8" t="s">
        <v>89</v>
      </c>
      <c r="D26" s="108">
        <v>11</v>
      </c>
      <c r="E26" s="164"/>
      <c r="F26" s="9">
        <f t="shared" si="1"/>
        <v>0</v>
      </c>
    </row>
    <row r="27" spans="1:6">
      <c r="A27" s="242"/>
      <c r="B27" s="34" t="s">
        <v>93</v>
      </c>
      <c r="C27" s="8" t="s">
        <v>89</v>
      </c>
      <c r="D27" s="108">
        <v>18</v>
      </c>
      <c r="E27" s="164"/>
      <c r="F27" s="9">
        <f t="shared" si="1"/>
        <v>0</v>
      </c>
    </row>
    <row r="28" spans="1:6">
      <c r="A28" s="242"/>
      <c r="B28" s="34" t="s">
        <v>94</v>
      </c>
      <c r="C28" s="8" t="s">
        <v>89</v>
      </c>
      <c r="D28" s="108">
        <v>34</v>
      </c>
      <c r="E28" s="164"/>
      <c r="F28" s="9">
        <f t="shared" si="1"/>
        <v>0</v>
      </c>
    </row>
    <row r="29" spans="1:6">
      <c r="A29" s="123"/>
      <c r="B29" s="11"/>
      <c r="C29" s="8"/>
      <c r="D29" s="108"/>
      <c r="E29" s="16"/>
      <c r="F29" s="9"/>
    </row>
    <row r="30" spans="1:6" ht="51">
      <c r="A30" s="242">
        <f>COUNT($A$4:A29)+1</f>
        <v>8</v>
      </c>
      <c r="B30" s="7" t="s">
        <v>168</v>
      </c>
      <c r="C30" s="14"/>
      <c r="D30" s="108"/>
      <c r="E30" s="211"/>
      <c r="F30" s="9"/>
    </row>
    <row r="31" spans="1:6">
      <c r="A31" s="242"/>
      <c r="B31" s="10" t="s">
        <v>95</v>
      </c>
      <c r="C31" s="14"/>
      <c r="D31" s="108"/>
      <c r="E31" s="211"/>
      <c r="F31" s="9"/>
    </row>
    <row r="32" spans="1:6">
      <c r="A32" s="242"/>
      <c r="B32" s="32" t="s">
        <v>96</v>
      </c>
      <c r="C32" s="33" t="s">
        <v>89</v>
      </c>
      <c r="D32" s="111">
        <v>13</v>
      </c>
      <c r="E32" s="163"/>
      <c r="F32" s="9">
        <f t="shared" ref="F32" si="2">D32*E32</f>
        <v>0</v>
      </c>
    </row>
    <row r="33" spans="1:6">
      <c r="A33" s="123"/>
      <c r="B33" s="2"/>
      <c r="C33" s="15"/>
      <c r="D33" s="110"/>
      <c r="E33" s="16"/>
      <c r="F33" s="16"/>
    </row>
    <row r="34" spans="1:6" ht="204">
      <c r="A34" s="242">
        <f>COUNT($A$4:A33)+1</f>
        <v>9</v>
      </c>
      <c r="B34" s="7" t="s">
        <v>169</v>
      </c>
      <c r="C34" s="14"/>
      <c r="D34" s="111"/>
      <c r="E34" s="216"/>
      <c r="F34" s="17"/>
    </row>
    <row r="35" spans="1:6">
      <c r="A35" s="242"/>
      <c r="B35" s="18" t="s">
        <v>97</v>
      </c>
      <c r="C35" s="14"/>
      <c r="D35" s="111"/>
      <c r="E35" s="216"/>
      <c r="F35" s="17"/>
    </row>
    <row r="36" spans="1:6">
      <c r="A36" s="242"/>
      <c r="B36" s="10" t="s">
        <v>98</v>
      </c>
      <c r="C36" s="19" t="s">
        <v>83</v>
      </c>
      <c r="D36" s="108">
        <v>1</v>
      </c>
      <c r="E36" s="166"/>
      <c r="F36" s="9">
        <f>D36*E36</f>
        <v>0</v>
      </c>
    </row>
    <row r="37" spans="1:6">
      <c r="A37" s="123"/>
      <c r="B37" s="10"/>
      <c r="C37" s="19"/>
      <c r="D37" s="108"/>
      <c r="E37" s="216"/>
      <c r="F37" s="9"/>
    </row>
    <row r="38" spans="1:6" ht="38.25">
      <c r="A38" s="6">
        <f>COUNT($A$4:A36)+1</f>
        <v>10</v>
      </c>
      <c r="B38" s="7" t="s">
        <v>170</v>
      </c>
      <c r="C38" s="8"/>
      <c r="D38" s="108"/>
      <c r="E38" s="16"/>
      <c r="F38" s="9"/>
    </row>
    <row r="39" spans="1:6">
      <c r="A39" s="6"/>
      <c r="B39" s="20" t="s">
        <v>99</v>
      </c>
      <c r="C39" s="8" t="s">
        <v>83</v>
      </c>
      <c r="D39" s="108">
        <v>8</v>
      </c>
      <c r="E39" s="163"/>
      <c r="F39" s="9">
        <f t="shared" ref="F39" si="3">D39*E39</f>
        <v>0</v>
      </c>
    </row>
    <row r="40" spans="1:6">
      <c r="A40" s="123"/>
      <c r="B40" s="11"/>
      <c r="C40" s="3"/>
      <c r="D40" s="85"/>
      <c r="E40" s="16"/>
      <c r="F40" s="9"/>
    </row>
    <row r="41" spans="1:6" ht="51">
      <c r="A41" s="242">
        <f>COUNT($A$2:A40)+1</f>
        <v>11</v>
      </c>
      <c r="B41" s="7" t="s">
        <v>171</v>
      </c>
      <c r="C41" s="3"/>
      <c r="D41" s="85"/>
      <c r="E41" s="16"/>
      <c r="F41" s="9"/>
    </row>
    <row r="42" spans="1:6">
      <c r="A42" s="242"/>
      <c r="B42" s="20" t="s">
        <v>100</v>
      </c>
      <c r="C42" s="21" t="s">
        <v>101</v>
      </c>
      <c r="D42" s="111">
        <v>2</v>
      </c>
      <c r="E42" s="163"/>
      <c r="F42" s="9">
        <f t="shared" ref="F42:F43" si="4">D42*E42</f>
        <v>0</v>
      </c>
    </row>
    <row r="43" spans="1:6">
      <c r="A43" s="242"/>
      <c r="B43" s="20" t="s">
        <v>102</v>
      </c>
      <c r="C43" s="21" t="s">
        <v>101</v>
      </c>
      <c r="D43" s="111">
        <v>2</v>
      </c>
      <c r="E43" s="163"/>
      <c r="F43" s="9">
        <f t="shared" si="4"/>
        <v>0</v>
      </c>
    </row>
    <row r="44" spans="1:6">
      <c r="A44" s="123"/>
      <c r="B44" s="22"/>
      <c r="C44" s="14"/>
      <c r="D44" s="111"/>
      <c r="E44" s="16"/>
      <c r="F44" s="9"/>
    </row>
    <row r="45" spans="1:6" ht="38.25">
      <c r="A45" s="242">
        <f>COUNT($A$4:A44)+1</f>
        <v>12</v>
      </c>
      <c r="B45" s="7" t="s">
        <v>172</v>
      </c>
      <c r="C45" s="23"/>
      <c r="D45" s="110"/>
      <c r="E45" s="16"/>
      <c r="F45" s="9"/>
    </row>
    <row r="46" spans="1:6">
      <c r="A46" s="242"/>
      <c r="B46" s="22" t="s">
        <v>102</v>
      </c>
      <c r="C46" s="19" t="s">
        <v>101</v>
      </c>
      <c r="D46" s="108">
        <v>1</v>
      </c>
      <c r="E46" s="163"/>
      <c r="F46" s="9">
        <f>D46*E46</f>
        <v>0</v>
      </c>
    </row>
    <row r="47" spans="1:6">
      <c r="A47" s="123"/>
      <c r="B47" s="20"/>
      <c r="C47" s="21"/>
      <c r="D47" s="111"/>
      <c r="E47" s="16"/>
      <c r="F47" s="9"/>
    </row>
    <row r="48" spans="1:6" ht="38.25">
      <c r="A48" s="242">
        <f>COUNT($A$4:A47)+1</f>
        <v>13</v>
      </c>
      <c r="B48" s="7" t="s">
        <v>173</v>
      </c>
      <c r="C48" s="23"/>
      <c r="D48" s="110"/>
      <c r="E48" s="216"/>
      <c r="F48" s="9"/>
    </row>
    <row r="49" spans="1:6">
      <c r="A49" s="242"/>
      <c r="B49" s="22" t="s">
        <v>102</v>
      </c>
      <c r="C49" s="14" t="s">
        <v>101</v>
      </c>
      <c r="D49" s="111">
        <v>1</v>
      </c>
      <c r="E49" s="166"/>
      <c r="F49" s="9">
        <f t="shared" ref="F49" si="5">D49*E49</f>
        <v>0</v>
      </c>
    </row>
    <row r="50" spans="1:6">
      <c r="A50" s="6"/>
      <c r="B50" s="11"/>
      <c r="C50" s="3"/>
      <c r="D50" s="85"/>
      <c r="E50" s="16"/>
      <c r="F50" s="9"/>
    </row>
    <row r="51" spans="1:6" ht="51">
      <c r="A51" s="242">
        <f>COUNT($A$4:A50)+1</f>
        <v>14</v>
      </c>
      <c r="B51" s="10" t="s">
        <v>192</v>
      </c>
      <c r="C51" s="35"/>
      <c r="D51" s="112"/>
      <c r="E51" s="24"/>
      <c r="F51" s="24"/>
    </row>
    <row r="52" spans="1:6" ht="14.25">
      <c r="A52" s="242"/>
      <c r="B52" s="24" t="s">
        <v>174</v>
      </c>
      <c r="C52" s="35"/>
      <c r="D52" s="112"/>
      <c r="E52" s="24"/>
      <c r="F52" s="24"/>
    </row>
    <row r="53" spans="1:6">
      <c r="A53" s="242"/>
      <c r="B53" s="24" t="s">
        <v>103</v>
      </c>
      <c r="C53" s="21" t="s">
        <v>101</v>
      </c>
      <c r="D53" s="111">
        <v>1</v>
      </c>
      <c r="E53" s="165"/>
      <c r="F53" s="9">
        <f>D53*E53</f>
        <v>0</v>
      </c>
    </row>
    <row r="54" spans="1:6">
      <c r="A54" s="123"/>
      <c r="B54" s="20"/>
      <c r="C54" s="21"/>
      <c r="D54" s="111"/>
      <c r="E54" s="16"/>
      <c r="F54" s="9"/>
    </row>
    <row r="55" spans="1:6" ht="76.5">
      <c r="A55" s="242">
        <f>COUNT($A$4:A54)+1</f>
        <v>15</v>
      </c>
      <c r="B55" s="7" t="s">
        <v>175</v>
      </c>
      <c r="C55" s="21"/>
      <c r="D55" s="111"/>
      <c r="E55" s="16"/>
      <c r="F55" s="9"/>
    </row>
    <row r="56" spans="1:6">
      <c r="A56" s="242"/>
      <c r="B56" s="10" t="s">
        <v>104</v>
      </c>
      <c r="C56" s="21"/>
      <c r="D56" s="111"/>
      <c r="E56" s="16"/>
      <c r="F56" s="9"/>
    </row>
    <row r="57" spans="1:6">
      <c r="A57" s="242"/>
      <c r="B57" s="10" t="s">
        <v>176</v>
      </c>
      <c r="C57" s="21"/>
      <c r="D57" s="111"/>
      <c r="E57" s="16"/>
      <c r="F57" s="9"/>
    </row>
    <row r="58" spans="1:6">
      <c r="A58" s="242"/>
      <c r="B58" s="10" t="s">
        <v>105</v>
      </c>
      <c r="C58" s="8" t="s">
        <v>83</v>
      </c>
      <c r="D58" s="108">
        <v>1</v>
      </c>
      <c r="E58" s="163"/>
      <c r="F58" s="9">
        <f>D58*E58</f>
        <v>0</v>
      </c>
    </row>
    <row r="59" spans="1:6">
      <c r="A59" s="6"/>
      <c r="B59" s="20"/>
      <c r="C59" s="21"/>
      <c r="D59" s="111"/>
      <c r="E59" s="16"/>
      <c r="F59" s="9"/>
    </row>
    <row r="60" spans="1:6" ht="76.5">
      <c r="A60" s="242">
        <f>COUNT($A$4:A59)+1</f>
        <v>16</v>
      </c>
      <c r="B60" s="7" t="s">
        <v>177</v>
      </c>
      <c r="C60" s="3"/>
      <c r="D60" s="85"/>
      <c r="E60" s="16"/>
      <c r="F60" s="9"/>
    </row>
    <row r="61" spans="1:6">
      <c r="A61" s="242"/>
      <c r="B61" s="11" t="s">
        <v>106</v>
      </c>
      <c r="C61" s="8" t="s">
        <v>89</v>
      </c>
      <c r="D61" s="108">
        <v>43</v>
      </c>
      <c r="E61" s="163"/>
      <c r="F61" s="9">
        <f t="shared" ref="F61:F62" si="6">D61*E61</f>
        <v>0</v>
      </c>
    </row>
    <row r="62" spans="1:6">
      <c r="A62" s="242"/>
      <c r="B62" s="11" t="s">
        <v>107</v>
      </c>
      <c r="C62" s="8" t="s">
        <v>89</v>
      </c>
      <c r="D62" s="108">
        <v>31</v>
      </c>
      <c r="E62" s="163"/>
      <c r="F62" s="9">
        <f t="shared" si="6"/>
        <v>0</v>
      </c>
    </row>
    <row r="63" spans="1:6">
      <c r="A63" s="123"/>
      <c r="B63" s="11"/>
      <c r="C63" s="3"/>
      <c r="D63" s="85"/>
      <c r="E63" s="16"/>
      <c r="F63" s="9"/>
    </row>
    <row r="64" spans="1:6" ht="38.25">
      <c r="A64" s="242">
        <f>COUNT($A$4:A63)+1</f>
        <v>17</v>
      </c>
      <c r="B64" s="7" t="s">
        <v>178</v>
      </c>
      <c r="C64" s="3"/>
      <c r="D64" s="85"/>
      <c r="E64" s="16"/>
      <c r="F64" s="9"/>
    </row>
    <row r="65" spans="1:6">
      <c r="A65" s="242"/>
      <c r="B65" s="11" t="s">
        <v>107</v>
      </c>
      <c r="C65" s="8" t="s">
        <v>101</v>
      </c>
      <c r="D65" s="108">
        <v>1</v>
      </c>
      <c r="E65" s="163"/>
      <c r="F65" s="9">
        <f>D65*E65</f>
        <v>0</v>
      </c>
    </row>
    <row r="66" spans="1:6">
      <c r="A66" s="123"/>
      <c r="B66" s="11"/>
      <c r="C66" s="3"/>
      <c r="D66" s="85"/>
      <c r="E66" s="16"/>
      <c r="F66" s="9"/>
    </row>
    <row r="67" spans="1:6" ht="38.25">
      <c r="A67" s="242">
        <f>COUNT($A$4:A66)+1</f>
        <v>18</v>
      </c>
      <c r="B67" s="7" t="s">
        <v>179</v>
      </c>
      <c r="C67" s="3"/>
      <c r="D67" s="85"/>
      <c r="E67" s="16"/>
      <c r="F67" s="9"/>
    </row>
    <row r="68" spans="1:6">
      <c r="A68" s="242"/>
      <c r="B68" s="11" t="s">
        <v>107</v>
      </c>
      <c r="C68" s="8" t="s">
        <v>101</v>
      </c>
      <c r="D68" s="108">
        <v>1</v>
      </c>
      <c r="E68" s="163"/>
      <c r="F68" s="9">
        <f>D68*E68</f>
        <v>0</v>
      </c>
    </row>
    <row r="69" spans="1:6">
      <c r="A69" s="123"/>
      <c r="B69" s="11"/>
      <c r="C69" s="3"/>
      <c r="D69" s="85"/>
      <c r="E69" s="16"/>
      <c r="F69" s="9"/>
    </row>
    <row r="70" spans="1:6" ht="63.75">
      <c r="A70" s="242">
        <f>COUNT($A$4:A69)+1</f>
        <v>19</v>
      </c>
      <c r="B70" s="7" t="s">
        <v>180</v>
      </c>
      <c r="C70" s="3"/>
      <c r="D70" s="85"/>
      <c r="E70" s="16"/>
      <c r="F70" s="9"/>
    </row>
    <row r="71" spans="1:6">
      <c r="A71" s="242"/>
      <c r="B71" s="10" t="s">
        <v>108</v>
      </c>
      <c r="C71" s="8" t="s">
        <v>83</v>
      </c>
      <c r="D71" s="108">
        <v>4</v>
      </c>
      <c r="E71" s="163"/>
      <c r="F71" s="9">
        <f t="shared" ref="F71" si="7">D71*E71</f>
        <v>0</v>
      </c>
    </row>
    <row r="72" spans="1:6">
      <c r="A72" s="123"/>
      <c r="B72" s="10"/>
      <c r="C72" s="8"/>
      <c r="D72" s="108"/>
      <c r="E72" s="16"/>
      <c r="F72" s="9"/>
    </row>
    <row r="73" spans="1:6" ht="63.75">
      <c r="A73" s="242">
        <f>COUNT($A$4:A72)+1</f>
        <v>20</v>
      </c>
      <c r="B73" s="25" t="s">
        <v>181</v>
      </c>
      <c r="C73" s="3"/>
      <c r="D73" s="85"/>
      <c r="E73" s="16"/>
      <c r="F73" s="9"/>
    </row>
    <row r="74" spans="1:6">
      <c r="A74" s="242"/>
      <c r="B74" s="10" t="s">
        <v>108</v>
      </c>
      <c r="C74" s="8" t="s">
        <v>83</v>
      </c>
      <c r="D74" s="108">
        <v>1</v>
      </c>
      <c r="E74" s="163"/>
      <c r="F74" s="9">
        <f t="shared" ref="F74" si="8">D74*E74</f>
        <v>0</v>
      </c>
    </row>
    <row r="75" spans="1:6">
      <c r="A75" s="123"/>
      <c r="B75" s="10"/>
      <c r="C75" s="8"/>
      <c r="D75" s="108"/>
      <c r="E75" s="16"/>
      <c r="F75" s="9"/>
    </row>
    <row r="76" spans="1:6" ht="51">
      <c r="A76" s="242">
        <f>COUNT($A$4:A75)+1</f>
        <v>21</v>
      </c>
      <c r="B76" s="7" t="s">
        <v>182</v>
      </c>
      <c r="C76" s="19"/>
      <c r="D76" s="108"/>
      <c r="E76" s="16"/>
      <c r="F76" s="9"/>
    </row>
    <row r="77" spans="1:6">
      <c r="A77" s="242"/>
      <c r="B77" s="10" t="s">
        <v>109</v>
      </c>
      <c r="C77" s="19" t="s">
        <v>110</v>
      </c>
      <c r="D77" s="108">
        <v>2</v>
      </c>
      <c r="E77" s="163"/>
      <c r="F77" s="9">
        <f>D77*E77</f>
        <v>0</v>
      </c>
    </row>
    <row r="78" spans="1:6">
      <c r="A78" s="123"/>
      <c r="B78" s="11"/>
      <c r="C78" s="3"/>
      <c r="D78" s="85"/>
      <c r="E78" s="16"/>
      <c r="F78" s="9"/>
    </row>
    <row r="79" spans="1:6" ht="38.25">
      <c r="A79" s="242">
        <f>COUNT($A$2:A78)+1</f>
        <v>22</v>
      </c>
      <c r="B79" s="7" t="s">
        <v>183</v>
      </c>
      <c r="C79" s="19"/>
      <c r="D79" s="108"/>
      <c r="E79" s="212"/>
      <c r="F79" s="9"/>
    </row>
    <row r="80" spans="1:6">
      <c r="A80" s="242"/>
      <c r="B80" s="10" t="s">
        <v>111</v>
      </c>
      <c r="C80" s="19"/>
      <c r="D80" s="108"/>
      <c r="E80" s="212"/>
      <c r="F80" s="9"/>
    </row>
    <row r="81" spans="1:6">
      <c r="A81" s="242"/>
      <c r="B81" s="18" t="s">
        <v>112</v>
      </c>
      <c r="C81" s="19" t="s">
        <v>101</v>
      </c>
      <c r="D81" s="108">
        <v>2</v>
      </c>
      <c r="E81" s="164"/>
      <c r="F81" s="9">
        <f>D81*E81</f>
        <v>0</v>
      </c>
    </row>
    <row r="82" spans="1:6">
      <c r="A82" s="123"/>
      <c r="B82" s="11"/>
      <c r="C82" s="8"/>
      <c r="D82" s="108"/>
      <c r="E82" s="16"/>
      <c r="F82" s="9"/>
    </row>
    <row r="83" spans="1:6" ht="38.25">
      <c r="A83" s="243">
        <f>COUNT($A$4:A82)+1</f>
        <v>23</v>
      </c>
      <c r="B83" s="7" t="s">
        <v>184</v>
      </c>
      <c r="C83" s="23"/>
      <c r="D83" s="15"/>
      <c r="E83" s="213"/>
      <c r="F83" s="9"/>
    </row>
    <row r="84" spans="1:6">
      <c r="A84" s="243"/>
      <c r="B84" s="18" t="s">
        <v>113</v>
      </c>
      <c r="C84" s="23"/>
      <c r="D84" s="15"/>
      <c r="E84" s="213"/>
      <c r="F84" s="9"/>
    </row>
    <row r="85" spans="1:6">
      <c r="A85" s="243"/>
      <c r="B85" s="10" t="s">
        <v>114</v>
      </c>
      <c r="C85" s="23"/>
      <c r="D85" s="15"/>
      <c r="E85" s="213"/>
      <c r="F85" s="9"/>
    </row>
    <row r="86" spans="1:6">
      <c r="A86" s="243"/>
      <c r="B86" s="22" t="s">
        <v>115</v>
      </c>
      <c r="C86" s="14" t="s">
        <v>101</v>
      </c>
      <c r="D86" s="111">
        <v>1</v>
      </c>
      <c r="E86" s="163"/>
      <c r="F86" s="9">
        <f>D86*E86</f>
        <v>0</v>
      </c>
    </row>
    <row r="87" spans="1:6">
      <c r="A87" s="123"/>
      <c r="B87" s="27"/>
      <c r="C87" s="23"/>
      <c r="D87" s="15"/>
      <c r="E87" s="213"/>
      <c r="F87" s="9"/>
    </row>
    <row r="88" spans="1:6" ht="38.25">
      <c r="A88" s="26">
        <f>COUNT($A$4:A87)+1</f>
        <v>24</v>
      </c>
      <c r="B88" s="7" t="s">
        <v>185</v>
      </c>
      <c r="C88" s="8" t="s">
        <v>83</v>
      </c>
      <c r="D88" s="108">
        <v>1</v>
      </c>
      <c r="E88" s="163"/>
      <c r="F88" s="9">
        <f>D88*E88</f>
        <v>0</v>
      </c>
    </row>
    <row r="89" spans="1:6">
      <c r="A89" s="26"/>
      <c r="B89" s="7"/>
      <c r="C89" s="8"/>
      <c r="D89" s="108"/>
      <c r="E89" s="16"/>
      <c r="F89" s="9"/>
    </row>
    <row r="90" spans="1:6" ht="25.5">
      <c r="A90" s="26">
        <f>COUNT($A$4:A89)+1</f>
        <v>25</v>
      </c>
      <c r="B90" s="7" t="s">
        <v>186</v>
      </c>
      <c r="C90" s="8" t="s">
        <v>83</v>
      </c>
      <c r="D90" s="108">
        <v>1</v>
      </c>
      <c r="E90" s="163"/>
      <c r="F90" s="9">
        <f>D90*E90</f>
        <v>0</v>
      </c>
    </row>
    <row r="91" spans="1:6">
      <c r="A91" s="123"/>
      <c r="B91" s="11"/>
      <c r="C91" s="3"/>
      <c r="D91" s="85"/>
      <c r="E91" s="16"/>
      <c r="F91" s="9"/>
    </row>
    <row r="92" spans="1:6" ht="51">
      <c r="A92" s="6">
        <f>COUNT($A$4:A91)+1</f>
        <v>26</v>
      </c>
      <c r="B92" s="7" t="s">
        <v>187</v>
      </c>
      <c r="C92" s="8" t="s">
        <v>83</v>
      </c>
      <c r="D92" s="108">
        <v>1</v>
      </c>
      <c r="E92" s="163"/>
      <c r="F92" s="9">
        <f>D92*E92</f>
        <v>0</v>
      </c>
    </row>
    <row r="93" spans="1:6">
      <c r="A93" s="123"/>
      <c r="B93" s="11"/>
      <c r="C93" s="3"/>
      <c r="D93" s="85"/>
      <c r="E93" s="16"/>
      <c r="F93" s="9"/>
    </row>
    <row r="94" spans="1:6" ht="51">
      <c r="A94" s="6">
        <f>COUNT($A$4:A93)+1</f>
        <v>27</v>
      </c>
      <c r="B94" s="7" t="s">
        <v>188</v>
      </c>
      <c r="C94" s="8" t="s">
        <v>83</v>
      </c>
      <c r="D94" s="108">
        <v>3</v>
      </c>
      <c r="E94" s="163"/>
      <c r="F94" s="9">
        <f>D94*E94</f>
        <v>0</v>
      </c>
    </row>
    <row r="95" spans="1:6">
      <c r="A95" s="123"/>
      <c r="B95" s="11"/>
      <c r="C95" s="3"/>
      <c r="D95" s="85"/>
      <c r="E95" s="16"/>
      <c r="F95" s="9"/>
    </row>
    <row r="96" spans="1:6" ht="38.25">
      <c r="A96" s="6">
        <f>COUNT($A$4:A95)+1</f>
        <v>28</v>
      </c>
      <c r="B96" s="7" t="s">
        <v>157</v>
      </c>
      <c r="C96" s="8" t="s">
        <v>83</v>
      </c>
      <c r="D96" s="108">
        <v>1</v>
      </c>
      <c r="E96" s="163"/>
      <c r="F96" s="9">
        <f>D96*E96</f>
        <v>0</v>
      </c>
    </row>
    <row r="97" spans="1:18">
      <c r="A97" s="123"/>
      <c r="B97" s="11"/>
      <c r="C97" s="3"/>
      <c r="D97" s="85"/>
      <c r="E97" s="16"/>
      <c r="F97" s="9"/>
    </row>
    <row r="98" spans="1:18" ht="38.25">
      <c r="A98" s="26">
        <f>COUNT($A$4:A97)+1</f>
        <v>29</v>
      </c>
      <c r="B98" s="7" t="s">
        <v>189</v>
      </c>
      <c r="C98" s="8" t="s">
        <v>83</v>
      </c>
      <c r="D98" s="108">
        <v>1</v>
      </c>
      <c r="E98" s="163"/>
      <c r="F98" s="9">
        <f>D98*E98</f>
        <v>0</v>
      </c>
    </row>
    <row r="99" spans="1:18">
      <c r="A99" s="26"/>
      <c r="B99" s="7"/>
      <c r="C99" s="8"/>
      <c r="D99" s="108"/>
      <c r="E99" s="16"/>
      <c r="F99" s="9"/>
    </row>
    <row r="100" spans="1:18" ht="38.25">
      <c r="A100" s="26">
        <f>COUNT($A$4:A99)+1</f>
        <v>30</v>
      </c>
      <c r="B100" s="7" t="s">
        <v>190</v>
      </c>
      <c r="C100" s="8" t="s">
        <v>83</v>
      </c>
      <c r="D100" s="108">
        <v>1</v>
      </c>
      <c r="E100" s="163"/>
      <c r="F100" s="9">
        <f>D100*E100</f>
        <v>0</v>
      </c>
    </row>
    <row r="101" spans="1:18">
      <c r="A101" s="6"/>
      <c r="B101" s="7"/>
      <c r="C101" s="8"/>
      <c r="D101" s="108"/>
      <c r="E101" s="16"/>
      <c r="F101" s="9"/>
    </row>
    <row r="102" spans="1:18" ht="38.25">
      <c r="A102" s="28">
        <f>COUNT($A$4:A100)+1</f>
        <v>31</v>
      </c>
      <c r="B102" s="7" t="s">
        <v>191</v>
      </c>
      <c r="C102" s="8" t="s">
        <v>83</v>
      </c>
      <c r="D102" s="108">
        <v>1</v>
      </c>
      <c r="E102" s="163"/>
      <c r="F102" s="9">
        <f>D102*E102</f>
        <v>0</v>
      </c>
    </row>
    <row r="103" spans="1:18">
      <c r="A103" s="123"/>
      <c r="B103" s="11"/>
      <c r="C103" s="3"/>
      <c r="D103" s="88"/>
      <c r="E103" s="4"/>
      <c r="F103" s="4"/>
    </row>
    <row r="104" spans="1:18" s="46" customFormat="1">
      <c r="A104" s="124"/>
      <c r="B104" s="224" t="str">
        <f>B1&amp;" skupaj:"</f>
        <v>STROJNE INŠTALACIJE VODOVOD skupaj:</v>
      </c>
      <c r="C104" s="239"/>
      <c r="D104" s="239"/>
      <c r="E104" s="240" t="s">
        <v>116</v>
      </c>
      <c r="F104" s="45">
        <f>SUM(F3:F103)</f>
        <v>0</v>
      </c>
      <c r="G104" s="40"/>
      <c r="H104" s="40"/>
      <c r="I104" s="40"/>
      <c r="J104" s="40"/>
      <c r="K104" s="40"/>
      <c r="L104" s="40"/>
      <c r="M104" s="40"/>
      <c r="N104" s="40"/>
      <c r="O104" s="40"/>
      <c r="P104" s="40"/>
      <c r="Q104" s="40"/>
      <c r="R104" s="40"/>
    </row>
    <row r="105" spans="1:18">
      <c r="A105" s="123"/>
      <c r="B105" s="2"/>
      <c r="C105" s="3"/>
      <c r="D105" s="60"/>
      <c r="E105" s="4"/>
      <c r="F105" s="5"/>
    </row>
    <row r="106" spans="1:18">
      <c r="E106" s="214"/>
      <c r="P106" s="1" t="s">
        <v>212</v>
      </c>
    </row>
    <row r="107" spans="1:18">
      <c r="E107" s="214"/>
    </row>
    <row r="108" spans="1:18">
      <c r="E108" s="214"/>
    </row>
    <row r="109" spans="1:18">
      <c r="E109" s="214"/>
    </row>
    <row r="110" spans="1:18">
      <c r="E110" s="214"/>
    </row>
    <row r="111" spans="1:18">
      <c r="E111" s="214"/>
    </row>
    <row r="112" spans="1:18">
      <c r="E112" s="214"/>
    </row>
    <row r="113" spans="5:5">
      <c r="E113" s="214"/>
    </row>
    <row r="114" spans="5:5">
      <c r="E114" s="214"/>
    </row>
    <row r="115" spans="5:5">
      <c r="E115" s="214"/>
    </row>
    <row r="116" spans="5:5">
      <c r="E116" s="214"/>
    </row>
    <row r="117" spans="5:5">
      <c r="E117" s="214"/>
    </row>
    <row r="118" spans="5:5">
      <c r="E118" s="214"/>
    </row>
    <row r="119" spans="5:5">
      <c r="E119" s="214"/>
    </row>
    <row r="120" spans="5:5">
      <c r="E120" s="214"/>
    </row>
    <row r="121" spans="5:5">
      <c r="E121" s="214"/>
    </row>
    <row r="122" spans="5:5">
      <c r="E122" s="214"/>
    </row>
    <row r="123" spans="5:5">
      <c r="E123" s="214"/>
    </row>
    <row r="124" spans="5:5">
      <c r="E124" s="214"/>
    </row>
    <row r="125" spans="5:5">
      <c r="E125" s="214"/>
    </row>
    <row r="126" spans="5:5">
      <c r="E126" s="214"/>
    </row>
    <row r="127" spans="5:5">
      <c r="E127" s="214"/>
    </row>
    <row r="128" spans="5:5">
      <c r="E128" s="214"/>
    </row>
    <row r="129" spans="5:5">
      <c r="E129" s="214"/>
    </row>
    <row r="130" spans="5:5">
      <c r="E130" s="214"/>
    </row>
    <row r="131" spans="5:5">
      <c r="E131" s="214"/>
    </row>
    <row r="132" spans="5:5">
      <c r="E132" s="214"/>
    </row>
    <row r="133" spans="5:5">
      <c r="E133" s="214"/>
    </row>
    <row r="134" spans="5:5">
      <c r="E134" s="214"/>
    </row>
    <row r="135" spans="5:5">
      <c r="E135" s="214"/>
    </row>
    <row r="136" spans="5:5">
      <c r="E136" s="214"/>
    </row>
    <row r="137" spans="5:5">
      <c r="E137" s="214"/>
    </row>
    <row r="138" spans="5:5">
      <c r="E138" s="214"/>
    </row>
    <row r="139" spans="5:5">
      <c r="E139" s="214"/>
    </row>
    <row r="140" spans="5:5">
      <c r="E140" s="214"/>
    </row>
    <row r="141" spans="5:5">
      <c r="E141" s="214"/>
    </row>
    <row r="142" spans="5:5">
      <c r="E142" s="214"/>
    </row>
    <row r="143" spans="5:5">
      <c r="E143" s="214"/>
    </row>
    <row r="144" spans="5:5">
      <c r="E144" s="214"/>
    </row>
    <row r="145" spans="5:5">
      <c r="E145" s="214"/>
    </row>
    <row r="146" spans="5:5">
      <c r="E146" s="214"/>
    </row>
    <row r="147" spans="5:5">
      <c r="E147" s="214"/>
    </row>
    <row r="148" spans="5:5">
      <c r="E148" s="214"/>
    </row>
    <row r="149" spans="5:5">
      <c r="E149" s="214"/>
    </row>
    <row r="150" spans="5:5">
      <c r="E150" s="214"/>
    </row>
    <row r="151" spans="5:5">
      <c r="E151" s="214"/>
    </row>
    <row r="152" spans="5:5">
      <c r="E152" s="214"/>
    </row>
    <row r="153" spans="5:5">
      <c r="E153" s="214"/>
    </row>
    <row r="154" spans="5:5">
      <c r="E154" s="214"/>
    </row>
    <row r="155" spans="5:5">
      <c r="E155" s="214"/>
    </row>
    <row r="156" spans="5:5">
      <c r="E156" s="214"/>
    </row>
    <row r="157" spans="5:5">
      <c r="E157" s="214"/>
    </row>
    <row r="158" spans="5:5">
      <c r="E158" s="214"/>
    </row>
    <row r="159" spans="5:5">
      <c r="E159" s="214"/>
    </row>
    <row r="160" spans="5:5">
      <c r="E160" s="214"/>
    </row>
    <row r="161" spans="5:5">
      <c r="E161" s="214"/>
    </row>
    <row r="162" spans="5:5">
      <c r="E162" s="214"/>
    </row>
    <row r="163" spans="5:5">
      <c r="E163" s="214"/>
    </row>
    <row r="164" spans="5:5">
      <c r="E164" s="214"/>
    </row>
    <row r="165" spans="5:5">
      <c r="E165" s="214"/>
    </row>
    <row r="166" spans="5:5">
      <c r="E166" s="214"/>
    </row>
    <row r="167" spans="5:5">
      <c r="E167" s="214"/>
    </row>
    <row r="168" spans="5:5">
      <c r="E168" s="214"/>
    </row>
    <row r="169" spans="5:5">
      <c r="E169" s="214"/>
    </row>
    <row r="170" spans="5:5">
      <c r="E170" s="214"/>
    </row>
    <row r="171" spans="5:5">
      <c r="E171" s="214"/>
    </row>
    <row r="172" spans="5:5">
      <c r="E172" s="214"/>
    </row>
    <row r="173" spans="5:5">
      <c r="E173" s="214"/>
    </row>
    <row r="174" spans="5:5">
      <c r="E174" s="214"/>
    </row>
    <row r="175" spans="5:5">
      <c r="E175" s="214"/>
    </row>
    <row r="176" spans="5:5">
      <c r="E176" s="214"/>
    </row>
    <row r="177" spans="5:5">
      <c r="E177" s="214"/>
    </row>
    <row r="178" spans="5:5">
      <c r="E178" s="214"/>
    </row>
    <row r="179" spans="5:5">
      <c r="E179" s="214"/>
    </row>
    <row r="180" spans="5:5">
      <c r="E180" s="214"/>
    </row>
    <row r="181" spans="5:5">
      <c r="E181" s="214"/>
    </row>
    <row r="182" spans="5:5">
      <c r="E182" s="214"/>
    </row>
    <row r="183" spans="5:5">
      <c r="E183" s="214"/>
    </row>
    <row r="184" spans="5:5">
      <c r="E184" s="214"/>
    </row>
    <row r="185" spans="5:5">
      <c r="E185" s="214"/>
    </row>
    <row r="186" spans="5:5">
      <c r="E186" s="214"/>
    </row>
    <row r="187" spans="5:5">
      <c r="E187" s="214"/>
    </row>
    <row r="188" spans="5:5">
      <c r="E188" s="214"/>
    </row>
    <row r="189" spans="5:5">
      <c r="E189" s="214"/>
    </row>
    <row r="190" spans="5:5">
      <c r="E190" s="214"/>
    </row>
    <row r="191" spans="5:5">
      <c r="E191" s="214"/>
    </row>
    <row r="192" spans="5:5">
      <c r="E192" s="214"/>
    </row>
    <row r="193" spans="5:5">
      <c r="E193" s="214"/>
    </row>
    <row r="194" spans="5:5">
      <c r="E194" s="214"/>
    </row>
    <row r="195" spans="5:5">
      <c r="E195" s="214"/>
    </row>
    <row r="196" spans="5:5">
      <c r="E196" s="214"/>
    </row>
    <row r="197" spans="5:5">
      <c r="E197" s="214"/>
    </row>
    <row r="198" spans="5:5">
      <c r="E198" s="214"/>
    </row>
    <row r="199" spans="5:5">
      <c r="E199" s="214"/>
    </row>
    <row r="200" spans="5:5">
      <c r="E200" s="214"/>
    </row>
    <row r="201" spans="5:5">
      <c r="E201" s="214"/>
    </row>
    <row r="202" spans="5:5">
      <c r="E202" s="214"/>
    </row>
    <row r="203" spans="5:5">
      <c r="E203" s="214"/>
    </row>
    <row r="204" spans="5:5">
      <c r="E204" s="214"/>
    </row>
    <row r="205" spans="5:5">
      <c r="E205" s="214"/>
    </row>
    <row r="206" spans="5:5">
      <c r="E206" s="214"/>
    </row>
    <row r="207" spans="5:5">
      <c r="E207" s="214"/>
    </row>
    <row r="208" spans="5:5">
      <c r="E208" s="214"/>
    </row>
    <row r="209" spans="5:5">
      <c r="E209" s="214"/>
    </row>
    <row r="210" spans="5:5">
      <c r="E210" s="214"/>
    </row>
    <row r="211" spans="5:5">
      <c r="E211" s="214"/>
    </row>
    <row r="212" spans="5:5">
      <c r="E212" s="214"/>
    </row>
    <row r="213" spans="5:5">
      <c r="E213" s="214"/>
    </row>
    <row r="214" spans="5:5">
      <c r="E214" s="214"/>
    </row>
    <row r="215" spans="5:5">
      <c r="E215" s="214"/>
    </row>
    <row r="216" spans="5:5">
      <c r="E216" s="214"/>
    </row>
    <row r="217" spans="5:5">
      <c r="E217" s="214"/>
    </row>
    <row r="218" spans="5:5">
      <c r="E218" s="214"/>
    </row>
    <row r="219" spans="5:5">
      <c r="E219" s="214"/>
    </row>
    <row r="220" spans="5:5">
      <c r="E220" s="214"/>
    </row>
    <row r="221" spans="5:5">
      <c r="E221" s="214"/>
    </row>
    <row r="222" spans="5:5">
      <c r="E222" s="214"/>
    </row>
    <row r="223" spans="5:5">
      <c r="E223" s="214"/>
    </row>
    <row r="224" spans="5:5">
      <c r="E224" s="214"/>
    </row>
    <row r="225" spans="5:5">
      <c r="E225" s="214"/>
    </row>
    <row r="226" spans="5:5">
      <c r="E226" s="214"/>
    </row>
    <row r="227" spans="5:5">
      <c r="E227" s="214"/>
    </row>
    <row r="228" spans="5:5">
      <c r="E228" s="214"/>
    </row>
    <row r="229" spans="5:5">
      <c r="E229" s="214"/>
    </row>
    <row r="230" spans="5:5">
      <c r="E230" s="214"/>
    </row>
    <row r="231" spans="5:5">
      <c r="E231" s="214"/>
    </row>
    <row r="232" spans="5:5">
      <c r="E232" s="214"/>
    </row>
    <row r="233" spans="5:5">
      <c r="E233" s="214"/>
    </row>
    <row r="234" spans="5:5">
      <c r="E234" s="214"/>
    </row>
    <row r="235" spans="5:5">
      <c r="E235" s="214"/>
    </row>
    <row r="236" spans="5:5">
      <c r="E236" s="214"/>
    </row>
    <row r="237" spans="5:5">
      <c r="E237" s="214"/>
    </row>
    <row r="238" spans="5:5">
      <c r="E238" s="214"/>
    </row>
    <row r="239" spans="5:5">
      <c r="E239" s="214"/>
    </row>
    <row r="240" spans="5:5">
      <c r="E240" s="214"/>
    </row>
    <row r="241" spans="5:5">
      <c r="E241" s="214"/>
    </row>
    <row r="242" spans="5:5">
      <c r="E242" s="214"/>
    </row>
    <row r="243" spans="5:5">
      <c r="E243" s="214"/>
    </row>
    <row r="244" spans="5:5">
      <c r="E244" s="214"/>
    </row>
    <row r="245" spans="5:5">
      <c r="E245" s="214"/>
    </row>
    <row r="246" spans="5:5">
      <c r="E246" s="214"/>
    </row>
    <row r="247" spans="5:5">
      <c r="E247" s="214"/>
    </row>
    <row r="248" spans="5:5">
      <c r="E248" s="214"/>
    </row>
    <row r="249" spans="5:5">
      <c r="E249" s="214"/>
    </row>
    <row r="250" spans="5:5">
      <c r="E250" s="214"/>
    </row>
    <row r="251" spans="5:5">
      <c r="E251" s="214"/>
    </row>
    <row r="252" spans="5:5">
      <c r="E252" s="214"/>
    </row>
    <row r="253" spans="5:5">
      <c r="E253" s="214"/>
    </row>
    <row r="254" spans="5:5">
      <c r="E254" s="214"/>
    </row>
    <row r="255" spans="5:5">
      <c r="E255" s="214"/>
    </row>
    <row r="256" spans="5:5">
      <c r="E256" s="214"/>
    </row>
    <row r="257" spans="5:5">
      <c r="E257" s="214"/>
    </row>
    <row r="258" spans="5:5">
      <c r="E258" s="214"/>
    </row>
    <row r="259" spans="5:5">
      <c r="E259" s="214"/>
    </row>
    <row r="260" spans="5:5">
      <c r="E260" s="214"/>
    </row>
    <row r="261" spans="5:5">
      <c r="E261" s="214"/>
    </row>
    <row r="262" spans="5:5">
      <c r="E262" s="214"/>
    </row>
    <row r="263" spans="5:5">
      <c r="E263" s="214"/>
    </row>
    <row r="264" spans="5:5">
      <c r="E264" s="214"/>
    </row>
    <row r="265" spans="5:5">
      <c r="E265" s="214"/>
    </row>
    <row r="266" spans="5:5">
      <c r="E266" s="214"/>
    </row>
    <row r="267" spans="5:5">
      <c r="E267" s="214"/>
    </row>
    <row r="268" spans="5:5">
      <c r="E268" s="214"/>
    </row>
    <row r="269" spans="5:5">
      <c r="E269" s="214"/>
    </row>
    <row r="270" spans="5:5">
      <c r="E270" s="214"/>
    </row>
    <row r="271" spans="5:5">
      <c r="E271" s="214"/>
    </row>
    <row r="272" spans="5:5">
      <c r="E272" s="214"/>
    </row>
    <row r="273" spans="5:5">
      <c r="E273" s="214"/>
    </row>
    <row r="274" spans="5:5">
      <c r="E274" s="214"/>
    </row>
    <row r="275" spans="5:5">
      <c r="E275" s="214"/>
    </row>
    <row r="276" spans="5:5">
      <c r="E276" s="214"/>
    </row>
    <row r="277" spans="5:5">
      <c r="E277" s="214"/>
    </row>
    <row r="278" spans="5:5">
      <c r="E278" s="214"/>
    </row>
    <row r="279" spans="5:5">
      <c r="E279" s="214"/>
    </row>
    <row r="280" spans="5:5">
      <c r="E280" s="214"/>
    </row>
    <row r="281" spans="5:5">
      <c r="E281" s="214"/>
    </row>
    <row r="282" spans="5:5">
      <c r="E282" s="214"/>
    </row>
    <row r="283" spans="5:5">
      <c r="E283" s="214"/>
    </row>
    <row r="284" spans="5:5">
      <c r="E284" s="214"/>
    </row>
    <row r="285" spans="5:5">
      <c r="E285" s="214"/>
    </row>
    <row r="286" spans="5:5">
      <c r="E286" s="214"/>
    </row>
    <row r="287" spans="5:5">
      <c r="E287" s="214"/>
    </row>
    <row r="288" spans="5:5">
      <c r="E288" s="214"/>
    </row>
    <row r="289" spans="5:5">
      <c r="E289" s="214"/>
    </row>
    <row r="290" spans="5:5">
      <c r="E290" s="214"/>
    </row>
    <row r="291" spans="5:5">
      <c r="E291" s="214"/>
    </row>
    <row r="292" spans="5:5">
      <c r="E292" s="214"/>
    </row>
    <row r="293" spans="5:5">
      <c r="E293" s="214"/>
    </row>
    <row r="294" spans="5:5">
      <c r="E294" s="214"/>
    </row>
    <row r="295" spans="5:5">
      <c r="E295" s="214"/>
    </row>
    <row r="296" spans="5:5">
      <c r="E296" s="214"/>
    </row>
    <row r="297" spans="5:5">
      <c r="E297" s="214"/>
    </row>
    <row r="298" spans="5:5">
      <c r="E298" s="214"/>
    </row>
    <row r="299" spans="5:5">
      <c r="E299" s="214"/>
    </row>
    <row r="300" spans="5:5">
      <c r="E300" s="214"/>
    </row>
    <row r="301" spans="5:5">
      <c r="E301" s="214"/>
    </row>
    <row r="302" spans="5:5">
      <c r="E302" s="214"/>
    </row>
    <row r="303" spans="5:5">
      <c r="E303" s="214"/>
    </row>
    <row r="304" spans="5:5">
      <c r="E304" s="214"/>
    </row>
    <row r="305" spans="5:5">
      <c r="E305" s="214"/>
    </row>
    <row r="306" spans="5:5">
      <c r="E306" s="214"/>
    </row>
    <row r="307" spans="5:5">
      <c r="E307" s="214"/>
    </row>
    <row r="308" spans="5:5">
      <c r="E308" s="214"/>
    </row>
    <row r="309" spans="5:5">
      <c r="E309" s="214"/>
    </row>
    <row r="310" spans="5:5">
      <c r="E310" s="214"/>
    </row>
    <row r="311" spans="5:5">
      <c r="E311" s="214"/>
    </row>
    <row r="312" spans="5:5">
      <c r="E312" s="214"/>
    </row>
    <row r="313" spans="5:5">
      <c r="E313" s="214"/>
    </row>
    <row r="314" spans="5:5">
      <c r="E314" s="214"/>
    </row>
    <row r="315" spans="5:5">
      <c r="E315" s="214"/>
    </row>
    <row r="316" spans="5:5">
      <c r="E316" s="214"/>
    </row>
    <row r="317" spans="5:5">
      <c r="E317" s="214"/>
    </row>
    <row r="318" spans="5:5">
      <c r="E318" s="214"/>
    </row>
    <row r="319" spans="5:5">
      <c r="E319" s="214"/>
    </row>
    <row r="320" spans="5:5">
      <c r="E320" s="214"/>
    </row>
    <row r="321" spans="5:5">
      <c r="E321" s="214"/>
    </row>
    <row r="322" spans="5:5">
      <c r="E322" s="214"/>
    </row>
    <row r="323" spans="5:5">
      <c r="E323" s="214"/>
    </row>
    <row r="324" spans="5:5">
      <c r="E324" s="214"/>
    </row>
    <row r="325" spans="5:5">
      <c r="E325" s="214"/>
    </row>
    <row r="326" spans="5:5">
      <c r="E326" s="214"/>
    </row>
    <row r="327" spans="5:5">
      <c r="E327" s="214"/>
    </row>
    <row r="328" spans="5:5">
      <c r="E328" s="214"/>
    </row>
    <row r="329" spans="5:5">
      <c r="E329" s="214"/>
    </row>
    <row r="330" spans="5:5">
      <c r="E330" s="214"/>
    </row>
    <row r="331" spans="5:5">
      <c r="E331" s="214"/>
    </row>
    <row r="332" spans="5:5">
      <c r="E332" s="214"/>
    </row>
    <row r="333" spans="5:5">
      <c r="E333" s="214"/>
    </row>
    <row r="334" spans="5:5">
      <c r="E334" s="214"/>
    </row>
    <row r="335" spans="5:5">
      <c r="E335" s="214"/>
    </row>
    <row r="336" spans="5:5">
      <c r="E336" s="214"/>
    </row>
    <row r="337" spans="5:5">
      <c r="E337" s="214"/>
    </row>
    <row r="338" spans="5:5">
      <c r="E338" s="214"/>
    </row>
    <row r="339" spans="5:5">
      <c r="E339" s="214"/>
    </row>
    <row r="340" spans="5:5">
      <c r="E340" s="214"/>
    </row>
    <row r="341" spans="5:5">
      <c r="E341" s="214"/>
    </row>
    <row r="342" spans="5:5">
      <c r="E342" s="214"/>
    </row>
    <row r="343" spans="5:5">
      <c r="E343" s="214"/>
    </row>
    <row r="344" spans="5:5">
      <c r="E344" s="214"/>
    </row>
    <row r="345" spans="5:5">
      <c r="E345" s="214"/>
    </row>
    <row r="346" spans="5:5">
      <c r="E346" s="214"/>
    </row>
    <row r="347" spans="5:5">
      <c r="E347" s="214"/>
    </row>
    <row r="348" spans="5:5">
      <c r="E348" s="214"/>
    </row>
    <row r="349" spans="5:5">
      <c r="E349" s="214"/>
    </row>
    <row r="350" spans="5:5">
      <c r="E350" s="214"/>
    </row>
    <row r="351" spans="5:5">
      <c r="E351" s="214"/>
    </row>
    <row r="352" spans="5:5">
      <c r="E352" s="214"/>
    </row>
    <row r="353" spans="5:5">
      <c r="E353" s="214"/>
    </row>
    <row r="354" spans="5:5">
      <c r="E354" s="214"/>
    </row>
    <row r="355" spans="5:5">
      <c r="E355" s="214"/>
    </row>
    <row r="356" spans="5:5">
      <c r="E356" s="214"/>
    </row>
    <row r="357" spans="5:5">
      <c r="E357" s="214"/>
    </row>
    <row r="358" spans="5:5">
      <c r="E358" s="214"/>
    </row>
    <row r="359" spans="5:5">
      <c r="E359" s="214"/>
    </row>
    <row r="360" spans="5:5">
      <c r="E360" s="214"/>
    </row>
    <row r="361" spans="5:5">
      <c r="E361" s="214"/>
    </row>
    <row r="362" spans="5:5">
      <c r="E362" s="214"/>
    </row>
    <row r="363" spans="5:5">
      <c r="E363" s="214"/>
    </row>
    <row r="364" spans="5:5">
      <c r="E364" s="214"/>
    </row>
    <row r="365" spans="5:5">
      <c r="E365" s="214"/>
    </row>
    <row r="366" spans="5:5">
      <c r="E366" s="214"/>
    </row>
    <row r="367" spans="5:5">
      <c r="E367" s="214"/>
    </row>
    <row r="368" spans="5:5">
      <c r="E368" s="214"/>
    </row>
    <row r="369" spans="5:5">
      <c r="E369" s="214"/>
    </row>
    <row r="370" spans="5:5">
      <c r="E370" s="214"/>
    </row>
    <row r="371" spans="5:5">
      <c r="E371" s="214"/>
    </row>
    <row r="372" spans="5:5">
      <c r="E372" s="214"/>
    </row>
    <row r="373" spans="5:5">
      <c r="E373" s="214"/>
    </row>
    <row r="374" spans="5:5">
      <c r="E374" s="214"/>
    </row>
    <row r="375" spans="5:5">
      <c r="E375" s="214"/>
    </row>
    <row r="376" spans="5:5">
      <c r="E376" s="214"/>
    </row>
    <row r="377" spans="5:5">
      <c r="E377" s="214"/>
    </row>
    <row r="378" spans="5:5">
      <c r="E378" s="214"/>
    </row>
    <row r="379" spans="5:5">
      <c r="E379" s="214"/>
    </row>
    <row r="380" spans="5:5">
      <c r="E380" s="214"/>
    </row>
    <row r="381" spans="5:5">
      <c r="E381" s="214"/>
    </row>
    <row r="382" spans="5:5">
      <c r="E382" s="214"/>
    </row>
    <row r="383" spans="5:5">
      <c r="E383" s="214"/>
    </row>
    <row r="384" spans="5:5">
      <c r="E384" s="214"/>
    </row>
    <row r="385" spans="5:5">
      <c r="E385" s="214"/>
    </row>
    <row r="386" spans="5:5">
      <c r="E386" s="214"/>
    </row>
    <row r="387" spans="5:5">
      <c r="E387" s="214"/>
    </row>
    <row r="388" spans="5:5">
      <c r="E388" s="214"/>
    </row>
    <row r="389" spans="5:5">
      <c r="E389" s="214"/>
    </row>
    <row r="390" spans="5:5">
      <c r="E390" s="214"/>
    </row>
    <row r="391" spans="5:5">
      <c r="E391" s="214"/>
    </row>
    <row r="392" spans="5:5">
      <c r="E392" s="214"/>
    </row>
    <row r="393" spans="5:5">
      <c r="E393" s="214"/>
    </row>
    <row r="394" spans="5:5">
      <c r="E394" s="214"/>
    </row>
    <row r="395" spans="5:5">
      <c r="E395" s="214"/>
    </row>
    <row r="396" spans="5:5">
      <c r="E396" s="214"/>
    </row>
    <row r="397" spans="5:5">
      <c r="E397" s="214"/>
    </row>
    <row r="398" spans="5:5">
      <c r="E398" s="214"/>
    </row>
    <row r="399" spans="5:5">
      <c r="E399" s="214"/>
    </row>
    <row r="400" spans="5:5">
      <c r="E400" s="214"/>
    </row>
    <row r="401" spans="5:5">
      <c r="E401" s="214"/>
    </row>
    <row r="402" spans="5:5">
      <c r="E402" s="214"/>
    </row>
    <row r="403" spans="5:5">
      <c r="E403" s="214"/>
    </row>
    <row r="404" spans="5:5">
      <c r="E404" s="214"/>
    </row>
    <row r="405" spans="5:5">
      <c r="E405" s="214"/>
    </row>
    <row r="406" spans="5:5">
      <c r="E406" s="214"/>
    </row>
    <row r="407" spans="5:5">
      <c r="E407" s="214"/>
    </row>
    <row r="408" spans="5:5">
      <c r="E408" s="214"/>
    </row>
    <row r="409" spans="5:5">
      <c r="E409" s="214"/>
    </row>
    <row r="410" spans="5:5">
      <c r="E410" s="214"/>
    </row>
    <row r="411" spans="5:5">
      <c r="E411" s="214"/>
    </row>
    <row r="412" spans="5:5">
      <c r="E412" s="214"/>
    </row>
    <row r="413" spans="5:5">
      <c r="E413" s="214"/>
    </row>
    <row r="414" spans="5:5">
      <c r="E414" s="214"/>
    </row>
    <row r="415" spans="5:5">
      <c r="E415" s="214"/>
    </row>
    <row r="416" spans="5:5">
      <c r="E416" s="214"/>
    </row>
    <row r="417" spans="5:5">
      <c r="E417" s="214"/>
    </row>
    <row r="418" spans="5:5">
      <c r="E418" s="214"/>
    </row>
    <row r="419" spans="5:5">
      <c r="E419" s="214"/>
    </row>
    <row r="420" spans="5:5">
      <c r="E420" s="214"/>
    </row>
    <row r="421" spans="5:5">
      <c r="E421" s="214"/>
    </row>
    <row r="422" spans="5:5">
      <c r="E422" s="214"/>
    </row>
    <row r="423" spans="5:5">
      <c r="E423" s="214"/>
    </row>
    <row r="424" spans="5:5">
      <c r="E424" s="214"/>
    </row>
    <row r="425" spans="5:5">
      <c r="E425" s="214"/>
    </row>
    <row r="426" spans="5:5">
      <c r="E426" s="214"/>
    </row>
    <row r="427" spans="5:5">
      <c r="E427" s="214"/>
    </row>
    <row r="428" spans="5:5">
      <c r="E428" s="214"/>
    </row>
    <row r="429" spans="5:5">
      <c r="E429" s="214"/>
    </row>
    <row r="430" spans="5:5">
      <c r="E430" s="214"/>
    </row>
    <row r="431" spans="5:5">
      <c r="E431" s="214"/>
    </row>
    <row r="432" spans="5:5">
      <c r="E432" s="214"/>
    </row>
    <row r="433" spans="5:5">
      <c r="E433" s="214"/>
    </row>
    <row r="434" spans="5:5">
      <c r="E434" s="214"/>
    </row>
    <row r="435" spans="5:5">
      <c r="E435" s="214"/>
    </row>
    <row r="436" spans="5:5">
      <c r="E436" s="214"/>
    </row>
    <row r="437" spans="5:5">
      <c r="E437" s="214"/>
    </row>
    <row r="438" spans="5:5">
      <c r="E438" s="214"/>
    </row>
    <row r="439" spans="5:5">
      <c r="E439" s="214"/>
    </row>
    <row r="440" spans="5:5">
      <c r="E440" s="214"/>
    </row>
    <row r="441" spans="5:5">
      <c r="E441" s="214"/>
    </row>
    <row r="442" spans="5:5">
      <c r="E442" s="214"/>
    </row>
    <row r="443" spans="5:5">
      <c r="E443" s="214"/>
    </row>
    <row r="444" spans="5:5">
      <c r="E444" s="214"/>
    </row>
    <row r="445" spans="5:5">
      <c r="E445" s="214"/>
    </row>
    <row r="446" spans="5:5">
      <c r="E446" s="214"/>
    </row>
    <row r="447" spans="5:5">
      <c r="E447" s="214"/>
    </row>
    <row r="448" spans="5:5">
      <c r="E448" s="214"/>
    </row>
    <row r="449" spans="5:5">
      <c r="E449" s="214"/>
    </row>
    <row r="450" spans="5:5">
      <c r="E450" s="214"/>
    </row>
    <row r="451" spans="5:5">
      <c r="E451" s="214"/>
    </row>
    <row r="452" spans="5:5">
      <c r="E452" s="214"/>
    </row>
    <row r="453" spans="5:5">
      <c r="E453" s="214"/>
    </row>
    <row r="454" spans="5:5">
      <c r="E454" s="214"/>
    </row>
    <row r="455" spans="5:5">
      <c r="E455" s="214"/>
    </row>
    <row r="456" spans="5:5">
      <c r="E456" s="214"/>
    </row>
    <row r="457" spans="5:5">
      <c r="E457" s="214"/>
    </row>
    <row r="458" spans="5:5">
      <c r="E458" s="214"/>
    </row>
    <row r="459" spans="5:5">
      <c r="E459" s="214"/>
    </row>
    <row r="460" spans="5:5">
      <c r="E460" s="214"/>
    </row>
    <row r="461" spans="5:5">
      <c r="E461" s="214"/>
    </row>
    <row r="462" spans="5:5">
      <c r="E462" s="214"/>
    </row>
    <row r="463" spans="5:5">
      <c r="E463" s="214"/>
    </row>
    <row r="464" spans="5:5">
      <c r="E464" s="214"/>
    </row>
    <row r="465" spans="5:5">
      <c r="E465" s="214"/>
    </row>
    <row r="466" spans="5:5">
      <c r="E466" s="214"/>
    </row>
    <row r="467" spans="5:5">
      <c r="E467" s="214"/>
    </row>
    <row r="468" spans="5:5">
      <c r="E468" s="214"/>
    </row>
    <row r="469" spans="5:5">
      <c r="E469" s="214"/>
    </row>
    <row r="470" spans="5:5">
      <c r="E470" s="214"/>
    </row>
    <row r="471" spans="5:5">
      <c r="E471" s="214"/>
    </row>
    <row r="472" spans="5:5">
      <c r="E472" s="214"/>
    </row>
    <row r="473" spans="5:5">
      <c r="E473" s="214"/>
    </row>
    <row r="474" spans="5:5">
      <c r="E474" s="214"/>
    </row>
    <row r="475" spans="5:5">
      <c r="E475" s="214"/>
    </row>
    <row r="476" spans="5:5">
      <c r="E476" s="214"/>
    </row>
    <row r="477" spans="5:5">
      <c r="E477" s="214"/>
    </row>
    <row r="478" spans="5:5">
      <c r="E478" s="214"/>
    </row>
    <row r="479" spans="5:5">
      <c r="E479" s="214"/>
    </row>
    <row r="480" spans="5:5">
      <c r="E480" s="214"/>
    </row>
    <row r="481" spans="5:5">
      <c r="E481" s="214"/>
    </row>
    <row r="482" spans="5:5">
      <c r="E482" s="214"/>
    </row>
    <row r="483" spans="5:5">
      <c r="E483" s="214"/>
    </row>
    <row r="484" spans="5:5">
      <c r="E484" s="214"/>
    </row>
    <row r="485" spans="5:5">
      <c r="E485" s="214"/>
    </row>
    <row r="486" spans="5:5">
      <c r="E486" s="214"/>
    </row>
    <row r="487" spans="5:5">
      <c r="E487" s="214"/>
    </row>
    <row r="488" spans="5:5">
      <c r="E488" s="214"/>
    </row>
    <row r="489" spans="5:5">
      <c r="E489" s="214"/>
    </row>
    <row r="490" spans="5:5">
      <c r="E490" s="214"/>
    </row>
    <row r="491" spans="5:5">
      <c r="E491" s="214"/>
    </row>
    <row r="492" spans="5:5">
      <c r="E492" s="214"/>
    </row>
    <row r="493" spans="5:5">
      <c r="E493" s="214"/>
    </row>
    <row r="494" spans="5:5">
      <c r="E494" s="214"/>
    </row>
    <row r="495" spans="5:5">
      <c r="E495" s="214"/>
    </row>
    <row r="496" spans="5:5">
      <c r="E496" s="214"/>
    </row>
    <row r="497" spans="5:5">
      <c r="E497" s="214"/>
    </row>
    <row r="498" spans="5:5">
      <c r="E498" s="214"/>
    </row>
    <row r="499" spans="5:5">
      <c r="E499" s="214"/>
    </row>
    <row r="500" spans="5:5">
      <c r="E500" s="214"/>
    </row>
    <row r="501" spans="5:5">
      <c r="E501" s="214"/>
    </row>
    <row r="502" spans="5:5">
      <c r="E502" s="214"/>
    </row>
    <row r="503" spans="5:5">
      <c r="E503" s="214"/>
    </row>
    <row r="504" spans="5:5">
      <c r="E504" s="214"/>
    </row>
    <row r="505" spans="5:5">
      <c r="E505" s="214"/>
    </row>
    <row r="506" spans="5:5">
      <c r="E506" s="214"/>
    </row>
    <row r="507" spans="5:5">
      <c r="E507" s="214"/>
    </row>
    <row r="508" spans="5:5">
      <c r="E508" s="214"/>
    </row>
    <row r="509" spans="5:5">
      <c r="E509" s="214"/>
    </row>
    <row r="510" spans="5:5">
      <c r="E510" s="214"/>
    </row>
    <row r="511" spans="5:5">
      <c r="E511" s="214"/>
    </row>
    <row r="512" spans="5:5">
      <c r="E512" s="214"/>
    </row>
    <row r="513" spans="5:5">
      <c r="E513" s="214"/>
    </row>
    <row r="514" spans="5:5">
      <c r="E514" s="214"/>
    </row>
    <row r="515" spans="5:5">
      <c r="E515" s="214"/>
    </row>
    <row r="516" spans="5:5">
      <c r="E516" s="214"/>
    </row>
    <row r="517" spans="5:5">
      <c r="E517" s="214"/>
    </row>
    <row r="518" spans="5:5">
      <c r="E518" s="214"/>
    </row>
    <row r="519" spans="5:5">
      <c r="E519" s="214"/>
    </row>
    <row r="520" spans="5:5">
      <c r="E520" s="214"/>
    </row>
    <row r="521" spans="5:5">
      <c r="E521" s="214"/>
    </row>
    <row r="522" spans="5:5">
      <c r="E522" s="214"/>
    </row>
    <row r="523" spans="5:5">
      <c r="E523" s="214"/>
    </row>
    <row r="524" spans="5:5">
      <c r="E524" s="214"/>
    </row>
    <row r="525" spans="5:5">
      <c r="E525" s="214"/>
    </row>
    <row r="526" spans="5:5">
      <c r="E526" s="214"/>
    </row>
    <row r="527" spans="5:5">
      <c r="E527" s="214"/>
    </row>
    <row r="528" spans="5:5">
      <c r="E528" s="214"/>
    </row>
    <row r="529" spans="5:5">
      <c r="E529" s="214"/>
    </row>
    <row r="530" spans="5:5">
      <c r="E530" s="214"/>
    </row>
    <row r="531" spans="5:5">
      <c r="E531" s="214"/>
    </row>
    <row r="532" spans="5:5">
      <c r="E532" s="214"/>
    </row>
    <row r="533" spans="5:5">
      <c r="E533" s="214"/>
    </row>
    <row r="534" spans="5:5">
      <c r="E534" s="214"/>
    </row>
    <row r="535" spans="5:5">
      <c r="E535" s="214"/>
    </row>
    <row r="536" spans="5:5">
      <c r="E536" s="214"/>
    </row>
    <row r="537" spans="5:5">
      <c r="E537" s="214"/>
    </row>
    <row r="538" spans="5:5">
      <c r="E538" s="214"/>
    </row>
    <row r="539" spans="5:5">
      <c r="E539" s="214"/>
    </row>
    <row r="540" spans="5:5">
      <c r="E540" s="214"/>
    </row>
    <row r="541" spans="5:5">
      <c r="E541" s="214"/>
    </row>
    <row r="542" spans="5:5">
      <c r="E542" s="214"/>
    </row>
    <row r="543" spans="5:5">
      <c r="E543" s="214"/>
    </row>
    <row r="544" spans="5:5">
      <c r="E544" s="214"/>
    </row>
    <row r="545" spans="5:5">
      <c r="E545" s="214"/>
    </row>
    <row r="546" spans="5:5">
      <c r="E546" s="214"/>
    </row>
    <row r="547" spans="5:5">
      <c r="E547" s="214"/>
    </row>
    <row r="548" spans="5:5">
      <c r="E548" s="214"/>
    </row>
    <row r="549" spans="5:5">
      <c r="E549" s="214"/>
    </row>
    <row r="550" spans="5:5">
      <c r="E550" s="214"/>
    </row>
    <row r="551" spans="5:5">
      <c r="E551" s="214"/>
    </row>
    <row r="552" spans="5:5">
      <c r="E552" s="214"/>
    </row>
    <row r="553" spans="5:5">
      <c r="E553" s="214"/>
    </row>
    <row r="554" spans="5:5">
      <c r="E554" s="214"/>
    </row>
    <row r="555" spans="5:5">
      <c r="E555" s="214"/>
    </row>
    <row r="556" spans="5:5">
      <c r="E556" s="214"/>
    </row>
    <row r="557" spans="5:5">
      <c r="E557" s="214"/>
    </row>
    <row r="558" spans="5:5">
      <c r="E558" s="214"/>
    </row>
    <row r="559" spans="5:5">
      <c r="E559" s="214"/>
    </row>
    <row r="560" spans="5:5">
      <c r="E560" s="214"/>
    </row>
    <row r="561" spans="5:5">
      <c r="E561" s="214"/>
    </row>
    <row r="562" spans="5:5">
      <c r="E562" s="214"/>
    </row>
    <row r="563" spans="5:5">
      <c r="E563" s="214"/>
    </row>
    <row r="564" spans="5:5">
      <c r="E564" s="214"/>
    </row>
    <row r="565" spans="5:5">
      <c r="E565" s="214"/>
    </row>
    <row r="566" spans="5:5">
      <c r="E566" s="214"/>
    </row>
    <row r="567" spans="5:5">
      <c r="E567" s="214"/>
    </row>
    <row r="568" spans="5:5">
      <c r="E568" s="214"/>
    </row>
    <row r="569" spans="5:5">
      <c r="E569" s="214"/>
    </row>
    <row r="570" spans="5:5">
      <c r="E570" s="214"/>
    </row>
    <row r="571" spans="5:5">
      <c r="E571" s="214"/>
    </row>
    <row r="572" spans="5:5">
      <c r="E572" s="214"/>
    </row>
    <row r="573" spans="5:5">
      <c r="E573" s="214"/>
    </row>
    <row r="574" spans="5:5">
      <c r="E574" s="214"/>
    </row>
    <row r="575" spans="5:5">
      <c r="E575" s="214"/>
    </row>
    <row r="576" spans="5:5">
      <c r="E576" s="214"/>
    </row>
    <row r="577" spans="5:5">
      <c r="E577" s="214"/>
    </row>
    <row r="578" spans="5:5">
      <c r="E578" s="214"/>
    </row>
    <row r="579" spans="5:5">
      <c r="E579" s="214"/>
    </row>
    <row r="580" spans="5:5">
      <c r="E580" s="214"/>
    </row>
    <row r="581" spans="5:5">
      <c r="E581" s="214"/>
    </row>
    <row r="582" spans="5:5">
      <c r="E582" s="214"/>
    </row>
    <row r="583" spans="5:5">
      <c r="E583" s="214"/>
    </row>
    <row r="584" spans="5:5">
      <c r="E584" s="214"/>
    </row>
    <row r="585" spans="5:5">
      <c r="E585" s="214"/>
    </row>
    <row r="586" spans="5:5">
      <c r="E586" s="214"/>
    </row>
    <row r="587" spans="5:5">
      <c r="E587" s="214"/>
    </row>
    <row r="588" spans="5:5">
      <c r="E588" s="214"/>
    </row>
    <row r="589" spans="5:5">
      <c r="E589" s="214"/>
    </row>
    <row r="590" spans="5:5">
      <c r="E590" s="214"/>
    </row>
    <row r="591" spans="5:5">
      <c r="E591" s="214"/>
    </row>
    <row r="592" spans="5:5">
      <c r="E592" s="214"/>
    </row>
    <row r="593" spans="5:5">
      <c r="E593" s="214"/>
    </row>
    <row r="594" spans="5:5">
      <c r="E594" s="214"/>
    </row>
    <row r="595" spans="5:5">
      <c r="E595" s="214"/>
    </row>
    <row r="596" spans="5:5">
      <c r="E596" s="214"/>
    </row>
    <row r="597" spans="5:5">
      <c r="E597" s="214"/>
    </row>
    <row r="598" spans="5:5">
      <c r="E598" s="214"/>
    </row>
    <row r="599" spans="5:5">
      <c r="E599" s="214"/>
    </row>
    <row r="600" spans="5:5">
      <c r="E600" s="214"/>
    </row>
    <row r="601" spans="5:5">
      <c r="E601" s="214"/>
    </row>
    <row r="602" spans="5:5">
      <c r="E602" s="214"/>
    </row>
    <row r="603" spans="5:5">
      <c r="E603" s="214"/>
    </row>
    <row r="604" spans="5:5">
      <c r="E604" s="214"/>
    </row>
    <row r="605" spans="5:5">
      <c r="E605" s="214"/>
    </row>
    <row r="606" spans="5:5">
      <c r="E606" s="214"/>
    </row>
    <row r="607" spans="5:5">
      <c r="E607" s="214"/>
    </row>
    <row r="608" spans="5:5">
      <c r="E608" s="214"/>
    </row>
    <row r="609" spans="5:5">
      <c r="E609" s="214"/>
    </row>
    <row r="610" spans="5:5">
      <c r="E610" s="214"/>
    </row>
    <row r="611" spans="5:5">
      <c r="E611" s="214"/>
    </row>
    <row r="612" spans="5:5">
      <c r="E612" s="214"/>
    </row>
    <row r="613" spans="5:5">
      <c r="E613" s="214"/>
    </row>
    <row r="614" spans="5:5">
      <c r="E614" s="214"/>
    </row>
    <row r="615" spans="5:5">
      <c r="E615" s="214"/>
    </row>
    <row r="616" spans="5:5">
      <c r="E616" s="214"/>
    </row>
    <row r="617" spans="5:5">
      <c r="E617" s="214"/>
    </row>
    <row r="618" spans="5:5">
      <c r="E618" s="214"/>
    </row>
    <row r="619" spans="5:5">
      <c r="E619" s="214"/>
    </row>
    <row r="620" spans="5:5">
      <c r="E620" s="214"/>
    </row>
    <row r="621" spans="5:5">
      <c r="E621" s="214"/>
    </row>
    <row r="622" spans="5:5">
      <c r="E622" s="214"/>
    </row>
    <row r="623" spans="5:5">
      <c r="E623" s="214"/>
    </row>
    <row r="624" spans="5:5">
      <c r="E624" s="214"/>
    </row>
    <row r="625" spans="5:5">
      <c r="E625" s="214"/>
    </row>
    <row r="626" spans="5:5">
      <c r="E626" s="214"/>
    </row>
    <row r="627" spans="5:5">
      <c r="E627" s="214"/>
    </row>
    <row r="628" spans="5:5">
      <c r="E628" s="214"/>
    </row>
    <row r="629" spans="5:5">
      <c r="E629" s="214"/>
    </row>
    <row r="630" spans="5:5">
      <c r="E630" s="214"/>
    </row>
    <row r="631" spans="5:5">
      <c r="E631" s="214"/>
    </row>
    <row r="632" spans="5:5">
      <c r="E632" s="214"/>
    </row>
    <row r="633" spans="5:5">
      <c r="E633" s="214"/>
    </row>
    <row r="634" spans="5:5">
      <c r="E634" s="214"/>
    </row>
    <row r="635" spans="5:5">
      <c r="E635" s="214"/>
    </row>
    <row r="636" spans="5:5">
      <c r="E636" s="214"/>
    </row>
    <row r="637" spans="5:5">
      <c r="E637" s="214"/>
    </row>
    <row r="638" spans="5:5">
      <c r="E638" s="214"/>
    </row>
    <row r="639" spans="5:5">
      <c r="E639" s="214"/>
    </row>
    <row r="640" spans="5:5">
      <c r="E640" s="214"/>
    </row>
    <row r="641" spans="5:5">
      <c r="E641" s="214"/>
    </row>
    <row r="642" spans="5:5">
      <c r="E642" s="214"/>
    </row>
    <row r="643" spans="5:5">
      <c r="E643" s="214"/>
    </row>
    <row r="644" spans="5:5">
      <c r="E644" s="214"/>
    </row>
    <row r="645" spans="5:5">
      <c r="E645" s="214"/>
    </row>
    <row r="646" spans="5:5">
      <c r="E646" s="214"/>
    </row>
    <row r="647" spans="5:5">
      <c r="E647" s="214"/>
    </row>
    <row r="648" spans="5:5">
      <c r="E648" s="214"/>
    </row>
    <row r="649" spans="5:5">
      <c r="E649" s="214"/>
    </row>
    <row r="650" spans="5:5">
      <c r="E650" s="214"/>
    </row>
    <row r="651" spans="5:5">
      <c r="E651" s="214"/>
    </row>
    <row r="652" spans="5:5">
      <c r="E652" s="214"/>
    </row>
    <row r="653" spans="5:5">
      <c r="E653" s="214"/>
    </row>
    <row r="654" spans="5:5">
      <c r="E654" s="214"/>
    </row>
    <row r="655" spans="5:5">
      <c r="E655" s="214"/>
    </row>
    <row r="656" spans="5:5">
      <c r="E656" s="214"/>
    </row>
    <row r="657" spans="5:5">
      <c r="E657" s="214"/>
    </row>
    <row r="658" spans="5:5">
      <c r="E658" s="214"/>
    </row>
    <row r="659" spans="5:5">
      <c r="E659" s="214"/>
    </row>
    <row r="660" spans="5:5">
      <c r="E660" s="214"/>
    </row>
    <row r="661" spans="5:5">
      <c r="E661" s="214"/>
    </row>
    <row r="662" spans="5:5">
      <c r="E662" s="214"/>
    </row>
    <row r="663" spans="5:5">
      <c r="E663" s="214"/>
    </row>
    <row r="664" spans="5:5">
      <c r="E664" s="214"/>
    </row>
    <row r="665" spans="5:5">
      <c r="E665" s="214"/>
    </row>
    <row r="666" spans="5:5">
      <c r="E666" s="214"/>
    </row>
    <row r="667" spans="5:5">
      <c r="E667" s="214"/>
    </row>
    <row r="668" spans="5:5">
      <c r="E668" s="214"/>
    </row>
    <row r="669" spans="5:5">
      <c r="E669" s="214"/>
    </row>
    <row r="670" spans="5:5">
      <c r="E670" s="214"/>
    </row>
    <row r="671" spans="5:5">
      <c r="E671" s="214"/>
    </row>
    <row r="672" spans="5:5">
      <c r="E672" s="214"/>
    </row>
    <row r="673" spans="5:5">
      <c r="E673" s="214"/>
    </row>
    <row r="674" spans="5:5">
      <c r="E674" s="214"/>
    </row>
    <row r="675" spans="5:5">
      <c r="E675" s="214"/>
    </row>
    <row r="676" spans="5:5">
      <c r="E676" s="214"/>
    </row>
    <row r="677" spans="5:5">
      <c r="E677" s="214"/>
    </row>
    <row r="678" spans="5:5">
      <c r="E678" s="214"/>
    </row>
    <row r="679" spans="5:5">
      <c r="E679" s="214"/>
    </row>
    <row r="680" spans="5:5">
      <c r="E680" s="214"/>
    </row>
    <row r="681" spans="5:5">
      <c r="E681" s="214"/>
    </row>
    <row r="682" spans="5:5">
      <c r="E682" s="214"/>
    </row>
    <row r="683" spans="5:5">
      <c r="E683" s="214"/>
    </row>
    <row r="684" spans="5:5">
      <c r="E684" s="214"/>
    </row>
    <row r="685" spans="5:5">
      <c r="E685" s="214"/>
    </row>
    <row r="686" spans="5:5">
      <c r="E686" s="214"/>
    </row>
    <row r="687" spans="5:5">
      <c r="E687" s="214"/>
    </row>
    <row r="688" spans="5:5">
      <c r="E688" s="214"/>
    </row>
    <row r="689" spans="5:5">
      <c r="E689" s="214"/>
    </row>
    <row r="690" spans="5:5">
      <c r="E690" s="214"/>
    </row>
    <row r="691" spans="5:5">
      <c r="E691" s="214"/>
    </row>
    <row r="692" spans="5:5">
      <c r="E692" s="214"/>
    </row>
    <row r="693" spans="5:5">
      <c r="E693" s="214"/>
    </row>
    <row r="694" spans="5:5">
      <c r="E694" s="214"/>
    </row>
    <row r="695" spans="5:5">
      <c r="E695" s="214"/>
    </row>
    <row r="696" spans="5:5">
      <c r="E696" s="214"/>
    </row>
    <row r="697" spans="5:5">
      <c r="E697" s="214"/>
    </row>
    <row r="698" spans="5:5">
      <c r="E698" s="214"/>
    </row>
    <row r="699" spans="5:5">
      <c r="E699" s="214"/>
    </row>
    <row r="700" spans="5:5">
      <c r="E700" s="214"/>
    </row>
    <row r="701" spans="5:5">
      <c r="E701" s="214"/>
    </row>
    <row r="702" spans="5:5">
      <c r="E702" s="214"/>
    </row>
    <row r="703" spans="5:5">
      <c r="E703" s="214"/>
    </row>
    <row r="704" spans="5:5">
      <c r="E704" s="214"/>
    </row>
    <row r="705" spans="5:5">
      <c r="E705" s="214"/>
    </row>
    <row r="706" spans="5:5">
      <c r="E706" s="214"/>
    </row>
    <row r="707" spans="5:5">
      <c r="E707" s="214"/>
    </row>
    <row r="708" spans="5:5">
      <c r="E708" s="214"/>
    </row>
    <row r="709" spans="5:5">
      <c r="E709" s="214"/>
    </row>
    <row r="710" spans="5:5">
      <c r="E710" s="214"/>
    </row>
    <row r="711" spans="5:5">
      <c r="E711" s="214"/>
    </row>
    <row r="712" spans="5:5">
      <c r="E712" s="214"/>
    </row>
    <row r="713" spans="5:5">
      <c r="E713" s="214"/>
    </row>
    <row r="714" spans="5:5">
      <c r="E714" s="214"/>
    </row>
    <row r="715" spans="5:5">
      <c r="E715" s="214"/>
    </row>
    <row r="716" spans="5:5">
      <c r="E716" s="214"/>
    </row>
    <row r="717" spans="5:5">
      <c r="E717" s="214"/>
    </row>
    <row r="718" spans="5:5">
      <c r="E718" s="214"/>
    </row>
    <row r="719" spans="5:5">
      <c r="E719" s="214"/>
    </row>
    <row r="720" spans="5:5">
      <c r="E720" s="214"/>
    </row>
    <row r="721" spans="5:5">
      <c r="E721" s="214"/>
    </row>
    <row r="722" spans="5:5">
      <c r="E722" s="214"/>
    </row>
    <row r="723" spans="5:5">
      <c r="E723" s="214"/>
    </row>
    <row r="724" spans="5:5">
      <c r="E724" s="214"/>
    </row>
    <row r="725" spans="5:5">
      <c r="E725" s="214"/>
    </row>
    <row r="726" spans="5:5">
      <c r="E726" s="214"/>
    </row>
    <row r="727" spans="5:5">
      <c r="E727" s="214"/>
    </row>
    <row r="728" spans="5:5">
      <c r="E728" s="214"/>
    </row>
    <row r="729" spans="5:5">
      <c r="E729" s="214"/>
    </row>
    <row r="730" spans="5:5">
      <c r="E730" s="214"/>
    </row>
    <row r="731" spans="5:5">
      <c r="E731" s="214"/>
    </row>
    <row r="732" spans="5:5">
      <c r="E732" s="214"/>
    </row>
    <row r="733" spans="5:5">
      <c r="E733" s="214"/>
    </row>
    <row r="734" spans="5:5">
      <c r="E734" s="214"/>
    </row>
    <row r="735" spans="5:5">
      <c r="E735" s="214"/>
    </row>
    <row r="736" spans="5:5">
      <c r="E736" s="214"/>
    </row>
    <row r="737" spans="5:5">
      <c r="E737" s="214"/>
    </row>
    <row r="738" spans="5:5">
      <c r="E738" s="214"/>
    </row>
    <row r="739" spans="5:5">
      <c r="E739" s="214"/>
    </row>
    <row r="740" spans="5:5">
      <c r="E740" s="214"/>
    </row>
    <row r="741" spans="5:5">
      <c r="E741" s="214"/>
    </row>
    <row r="742" spans="5:5">
      <c r="E742" s="214"/>
    </row>
    <row r="743" spans="5:5">
      <c r="E743" s="214"/>
    </row>
    <row r="744" spans="5:5">
      <c r="E744" s="214"/>
    </row>
    <row r="745" spans="5:5">
      <c r="E745" s="214"/>
    </row>
    <row r="746" spans="5:5">
      <c r="E746" s="214"/>
    </row>
    <row r="747" spans="5:5">
      <c r="E747" s="214"/>
    </row>
    <row r="748" spans="5:5">
      <c r="E748" s="214"/>
    </row>
    <row r="749" spans="5:5">
      <c r="E749" s="214"/>
    </row>
    <row r="750" spans="5:5">
      <c r="E750" s="214"/>
    </row>
    <row r="751" spans="5:5">
      <c r="E751" s="214"/>
    </row>
    <row r="752" spans="5:5">
      <c r="E752" s="214"/>
    </row>
    <row r="753" spans="5:5">
      <c r="E753" s="214"/>
    </row>
    <row r="754" spans="5:5">
      <c r="E754" s="214"/>
    </row>
    <row r="755" spans="5:5">
      <c r="E755" s="214"/>
    </row>
    <row r="756" spans="5:5">
      <c r="E756" s="214"/>
    </row>
    <row r="757" spans="5:5">
      <c r="E757" s="214"/>
    </row>
    <row r="758" spans="5:5">
      <c r="E758" s="214"/>
    </row>
    <row r="759" spans="5:5">
      <c r="E759" s="214"/>
    </row>
    <row r="760" spans="5:5">
      <c r="E760" s="214"/>
    </row>
    <row r="761" spans="5:5">
      <c r="E761" s="214"/>
    </row>
    <row r="762" spans="5:5">
      <c r="E762" s="214"/>
    </row>
    <row r="763" spans="5:5">
      <c r="E763" s="214"/>
    </row>
    <row r="764" spans="5:5">
      <c r="E764" s="214"/>
    </row>
    <row r="765" spans="5:5">
      <c r="E765" s="214"/>
    </row>
    <row r="766" spans="5:5">
      <c r="E766" s="214"/>
    </row>
    <row r="767" spans="5:5">
      <c r="E767" s="214"/>
    </row>
    <row r="768" spans="5:5">
      <c r="E768" s="214"/>
    </row>
    <row r="769" spans="5:5">
      <c r="E769" s="214"/>
    </row>
    <row r="770" spans="5:5">
      <c r="E770" s="214"/>
    </row>
    <row r="771" spans="5:5">
      <c r="E771" s="214"/>
    </row>
    <row r="772" spans="5:5">
      <c r="E772" s="214"/>
    </row>
    <row r="773" spans="5:5">
      <c r="E773" s="214"/>
    </row>
    <row r="774" spans="5:5">
      <c r="E774" s="214"/>
    </row>
    <row r="775" spans="5:5">
      <c r="E775" s="214"/>
    </row>
    <row r="776" spans="5:5">
      <c r="E776" s="214"/>
    </row>
    <row r="777" spans="5:5">
      <c r="E777" s="214"/>
    </row>
    <row r="778" spans="5:5">
      <c r="E778" s="214"/>
    </row>
    <row r="779" spans="5:5">
      <c r="E779" s="214"/>
    </row>
    <row r="780" spans="5:5">
      <c r="E780" s="214"/>
    </row>
    <row r="781" spans="5:5">
      <c r="E781" s="214"/>
    </row>
    <row r="782" spans="5:5">
      <c r="E782" s="214"/>
    </row>
    <row r="783" spans="5:5">
      <c r="E783" s="214"/>
    </row>
    <row r="784" spans="5:5">
      <c r="E784" s="214"/>
    </row>
    <row r="785" spans="5:5">
      <c r="E785" s="214"/>
    </row>
    <row r="786" spans="5:5">
      <c r="E786" s="214"/>
    </row>
    <row r="787" spans="5:5">
      <c r="E787" s="214"/>
    </row>
    <row r="788" spans="5:5">
      <c r="E788" s="214"/>
    </row>
    <row r="789" spans="5:5">
      <c r="E789" s="214"/>
    </row>
    <row r="790" spans="5:5">
      <c r="E790" s="214"/>
    </row>
    <row r="791" spans="5:5">
      <c r="E791" s="214"/>
    </row>
    <row r="792" spans="5:5">
      <c r="E792" s="214"/>
    </row>
    <row r="793" spans="5:5">
      <c r="E793" s="214"/>
    </row>
    <row r="794" spans="5:5">
      <c r="E794" s="214"/>
    </row>
    <row r="795" spans="5:5">
      <c r="E795" s="214"/>
    </row>
    <row r="796" spans="5:5">
      <c r="E796" s="214"/>
    </row>
    <row r="797" spans="5:5">
      <c r="E797" s="214"/>
    </row>
    <row r="798" spans="5:5">
      <c r="E798" s="214"/>
    </row>
    <row r="799" spans="5:5">
      <c r="E799" s="214"/>
    </row>
    <row r="800" spans="5:5">
      <c r="E800" s="214"/>
    </row>
    <row r="801" spans="5:5">
      <c r="E801" s="214"/>
    </row>
    <row r="802" spans="5:5">
      <c r="E802" s="214"/>
    </row>
    <row r="803" spans="5:5">
      <c r="E803" s="214"/>
    </row>
    <row r="804" spans="5:5">
      <c r="E804" s="214"/>
    </row>
    <row r="805" spans="5:5">
      <c r="E805" s="214"/>
    </row>
    <row r="806" spans="5:5">
      <c r="E806" s="214"/>
    </row>
    <row r="807" spans="5:5">
      <c r="E807" s="214"/>
    </row>
    <row r="808" spans="5:5">
      <c r="E808" s="214"/>
    </row>
    <row r="809" spans="5:5">
      <c r="E809" s="214"/>
    </row>
    <row r="810" spans="5:5">
      <c r="E810" s="214"/>
    </row>
    <row r="811" spans="5:5">
      <c r="E811" s="214"/>
    </row>
    <row r="812" spans="5:5">
      <c r="E812" s="214"/>
    </row>
    <row r="813" spans="5:5">
      <c r="E813" s="214"/>
    </row>
    <row r="814" spans="5:5">
      <c r="E814" s="214"/>
    </row>
    <row r="815" spans="5:5">
      <c r="E815" s="214"/>
    </row>
    <row r="816" spans="5:5">
      <c r="E816" s="214"/>
    </row>
    <row r="817" spans="5:5">
      <c r="E817" s="214"/>
    </row>
    <row r="818" spans="5:5">
      <c r="E818" s="214"/>
    </row>
    <row r="819" spans="5:5">
      <c r="E819" s="214"/>
    </row>
    <row r="820" spans="5:5">
      <c r="E820" s="214"/>
    </row>
    <row r="821" spans="5:5">
      <c r="E821" s="214"/>
    </row>
    <row r="822" spans="5:5">
      <c r="E822" s="214"/>
    </row>
    <row r="823" spans="5:5">
      <c r="E823" s="214"/>
    </row>
    <row r="824" spans="5:5">
      <c r="E824" s="214"/>
    </row>
    <row r="825" spans="5:5">
      <c r="E825" s="214"/>
    </row>
    <row r="826" spans="5:5">
      <c r="E826" s="214"/>
    </row>
    <row r="827" spans="5:5">
      <c r="E827" s="214"/>
    </row>
    <row r="828" spans="5:5">
      <c r="E828" s="214"/>
    </row>
    <row r="829" spans="5:5">
      <c r="E829" s="214"/>
    </row>
    <row r="830" spans="5:5">
      <c r="E830" s="214"/>
    </row>
    <row r="831" spans="5:5">
      <c r="E831" s="214"/>
    </row>
    <row r="832" spans="5:5">
      <c r="E832" s="214"/>
    </row>
    <row r="833" spans="5:5">
      <c r="E833" s="214"/>
    </row>
    <row r="834" spans="5:5">
      <c r="E834" s="214"/>
    </row>
    <row r="835" spans="5:5">
      <c r="E835" s="214"/>
    </row>
    <row r="836" spans="5:5">
      <c r="E836" s="214"/>
    </row>
    <row r="837" spans="5:5">
      <c r="E837" s="214"/>
    </row>
    <row r="838" spans="5:5">
      <c r="E838" s="214"/>
    </row>
    <row r="839" spans="5:5">
      <c r="E839" s="214"/>
    </row>
    <row r="840" spans="5:5">
      <c r="E840" s="214"/>
    </row>
    <row r="841" spans="5:5">
      <c r="E841" s="214"/>
    </row>
    <row r="842" spans="5:5">
      <c r="E842" s="214"/>
    </row>
    <row r="843" spans="5:5">
      <c r="E843" s="214"/>
    </row>
    <row r="844" spans="5:5">
      <c r="E844" s="214"/>
    </row>
    <row r="845" spans="5:5">
      <c r="E845" s="214"/>
    </row>
    <row r="846" spans="5:5">
      <c r="E846" s="214"/>
    </row>
    <row r="847" spans="5:5">
      <c r="E847" s="214"/>
    </row>
    <row r="848" spans="5:5">
      <c r="E848" s="214"/>
    </row>
    <row r="849" spans="5:5">
      <c r="E849" s="214"/>
    </row>
    <row r="850" spans="5:5">
      <c r="E850" s="214"/>
    </row>
    <row r="851" spans="5:5">
      <c r="E851" s="214"/>
    </row>
    <row r="852" spans="5:5">
      <c r="E852" s="214"/>
    </row>
    <row r="853" spans="5:5">
      <c r="E853" s="214"/>
    </row>
    <row r="854" spans="5:5">
      <c r="E854" s="214"/>
    </row>
    <row r="855" spans="5:5">
      <c r="E855" s="214"/>
    </row>
    <row r="856" spans="5:5">
      <c r="E856" s="214"/>
    </row>
    <row r="857" spans="5:5">
      <c r="E857" s="214"/>
    </row>
    <row r="858" spans="5:5">
      <c r="E858" s="214"/>
    </row>
    <row r="859" spans="5:5">
      <c r="E859" s="214"/>
    </row>
    <row r="860" spans="5:5">
      <c r="E860" s="214"/>
    </row>
    <row r="861" spans="5:5">
      <c r="E861" s="214"/>
    </row>
    <row r="862" spans="5:5">
      <c r="E862" s="214"/>
    </row>
    <row r="863" spans="5:5">
      <c r="E863" s="214"/>
    </row>
    <row r="864" spans="5:5">
      <c r="E864" s="214"/>
    </row>
    <row r="865" spans="5:5">
      <c r="E865" s="214"/>
    </row>
    <row r="866" spans="5:5">
      <c r="E866" s="214"/>
    </row>
    <row r="867" spans="5:5">
      <c r="E867" s="214"/>
    </row>
    <row r="868" spans="5:5">
      <c r="E868" s="214"/>
    </row>
    <row r="869" spans="5:5">
      <c r="E869" s="214"/>
    </row>
    <row r="870" spans="5:5">
      <c r="E870" s="214"/>
    </row>
    <row r="871" spans="5:5">
      <c r="E871" s="214"/>
    </row>
    <row r="872" spans="5:5">
      <c r="E872" s="214"/>
    </row>
    <row r="873" spans="5:5">
      <c r="E873" s="214"/>
    </row>
    <row r="874" spans="5:5">
      <c r="E874" s="214"/>
    </row>
    <row r="875" spans="5:5">
      <c r="E875" s="214"/>
    </row>
    <row r="876" spans="5:5">
      <c r="E876" s="214"/>
    </row>
    <row r="877" spans="5:5">
      <c r="E877" s="214"/>
    </row>
    <row r="878" spans="5:5">
      <c r="E878" s="214"/>
    </row>
    <row r="879" spans="5:5">
      <c r="E879" s="214"/>
    </row>
    <row r="880" spans="5:5">
      <c r="E880" s="214"/>
    </row>
    <row r="881" spans="5:5">
      <c r="E881" s="214"/>
    </row>
    <row r="882" spans="5:5">
      <c r="E882" s="214"/>
    </row>
    <row r="883" spans="5:5">
      <c r="E883" s="214"/>
    </row>
    <row r="884" spans="5:5">
      <c r="E884" s="214"/>
    </row>
    <row r="885" spans="5:5">
      <c r="E885" s="214"/>
    </row>
    <row r="886" spans="5:5">
      <c r="E886" s="214"/>
    </row>
    <row r="887" spans="5:5">
      <c r="E887" s="214"/>
    </row>
    <row r="888" spans="5:5">
      <c r="E888" s="214"/>
    </row>
    <row r="889" spans="5:5">
      <c r="E889" s="214"/>
    </row>
    <row r="890" spans="5:5">
      <c r="E890" s="214"/>
    </row>
    <row r="891" spans="5:5">
      <c r="E891" s="214"/>
    </row>
    <row r="892" spans="5:5">
      <c r="E892" s="214"/>
    </row>
    <row r="893" spans="5:5">
      <c r="E893" s="214"/>
    </row>
    <row r="894" spans="5:5">
      <c r="E894" s="214"/>
    </row>
    <row r="895" spans="5:5">
      <c r="E895" s="214"/>
    </row>
    <row r="896" spans="5:5">
      <c r="E896" s="214"/>
    </row>
    <row r="897" spans="5:5">
      <c r="E897" s="214"/>
    </row>
    <row r="898" spans="5:5">
      <c r="E898" s="214"/>
    </row>
    <row r="899" spans="5:5">
      <c r="E899" s="214"/>
    </row>
    <row r="900" spans="5:5">
      <c r="E900" s="214"/>
    </row>
    <row r="901" spans="5:5">
      <c r="E901" s="214"/>
    </row>
    <row r="902" spans="5:5">
      <c r="E902" s="214"/>
    </row>
    <row r="903" spans="5:5">
      <c r="E903" s="214"/>
    </row>
    <row r="904" spans="5:5">
      <c r="E904" s="214"/>
    </row>
    <row r="905" spans="5:5">
      <c r="E905" s="214"/>
    </row>
    <row r="906" spans="5:5">
      <c r="E906" s="214"/>
    </row>
    <row r="907" spans="5:5">
      <c r="E907" s="214"/>
    </row>
    <row r="908" spans="5:5">
      <c r="E908" s="214"/>
    </row>
    <row r="909" spans="5:5">
      <c r="E909" s="214"/>
    </row>
    <row r="910" spans="5:5">
      <c r="E910" s="214"/>
    </row>
    <row r="911" spans="5:5">
      <c r="E911" s="214"/>
    </row>
    <row r="912" spans="5:5">
      <c r="E912" s="214"/>
    </row>
    <row r="913" spans="5:5">
      <c r="E913" s="214"/>
    </row>
    <row r="914" spans="5:5">
      <c r="E914" s="214"/>
    </row>
    <row r="915" spans="5:5">
      <c r="E915" s="214"/>
    </row>
    <row r="916" spans="5:5">
      <c r="E916" s="214"/>
    </row>
    <row r="917" spans="5:5">
      <c r="E917" s="214"/>
    </row>
    <row r="918" spans="5:5">
      <c r="E918" s="214"/>
    </row>
    <row r="919" spans="5:5">
      <c r="E919" s="214"/>
    </row>
    <row r="920" spans="5:5">
      <c r="E920" s="214"/>
    </row>
    <row r="921" spans="5:5">
      <c r="E921" s="214"/>
    </row>
    <row r="922" spans="5:5">
      <c r="E922" s="214"/>
    </row>
    <row r="923" spans="5:5">
      <c r="E923" s="214"/>
    </row>
    <row r="924" spans="5:5">
      <c r="E924" s="214"/>
    </row>
    <row r="925" spans="5:5">
      <c r="E925" s="214"/>
    </row>
    <row r="926" spans="5:5">
      <c r="E926" s="214"/>
    </row>
    <row r="927" spans="5:5">
      <c r="E927" s="214"/>
    </row>
    <row r="928" spans="5:5">
      <c r="E928" s="214"/>
    </row>
    <row r="929" spans="5:5">
      <c r="E929" s="214"/>
    </row>
    <row r="930" spans="5:5">
      <c r="E930" s="214"/>
    </row>
    <row r="931" spans="5:5">
      <c r="E931" s="214"/>
    </row>
    <row r="932" spans="5:5">
      <c r="E932" s="214"/>
    </row>
    <row r="933" spans="5:5">
      <c r="E933" s="214"/>
    </row>
    <row r="934" spans="5:5">
      <c r="E934" s="214"/>
    </row>
    <row r="935" spans="5:5">
      <c r="E935" s="214"/>
    </row>
    <row r="936" spans="5:5">
      <c r="E936" s="214"/>
    </row>
    <row r="937" spans="5:5">
      <c r="E937" s="214"/>
    </row>
    <row r="938" spans="5:5">
      <c r="E938" s="214"/>
    </row>
    <row r="939" spans="5:5">
      <c r="E939" s="214"/>
    </row>
    <row r="940" spans="5:5">
      <c r="E940" s="214"/>
    </row>
    <row r="941" spans="5:5">
      <c r="E941" s="214"/>
    </row>
    <row r="942" spans="5:5">
      <c r="E942" s="214"/>
    </row>
    <row r="943" spans="5:5">
      <c r="E943" s="214"/>
    </row>
    <row r="944" spans="5:5">
      <c r="E944" s="214"/>
    </row>
    <row r="945" spans="5:5">
      <c r="E945" s="214"/>
    </row>
    <row r="946" spans="5:5">
      <c r="E946" s="214"/>
    </row>
    <row r="947" spans="5:5">
      <c r="E947" s="214"/>
    </row>
    <row r="948" spans="5:5">
      <c r="E948" s="214"/>
    </row>
    <row r="949" spans="5:5">
      <c r="E949" s="214"/>
    </row>
    <row r="950" spans="5:5">
      <c r="E950" s="214"/>
    </row>
    <row r="951" spans="5:5">
      <c r="E951" s="214"/>
    </row>
    <row r="952" spans="5:5">
      <c r="E952" s="214"/>
    </row>
    <row r="953" spans="5:5">
      <c r="E953" s="214"/>
    </row>
    <row r="954" spans="5:5">
      <c r="E954" s="214"/>
    </row>
    <row r="955" spans="5:5">
      <c r="E955" s="214"/>
    </row>
    <row r="956" spans="5:5">
      <c r="E956" s="214"/>
    </row>
    <row r="957" spans="5:5">
      <c r="E957" s="214"/>
    </row>
    <row r="958" spans="5:5">
      <c r="E958" s="214"/>
    </row>
    <row r="959" spans="5:5">
      <c r="E959" s="214"/>
    </row>
    <row r="960" spans="5:5">
      <c r="E960" s="214"/>
    </row>
    <row r="961" spans="5:5">
      <c r="E961" s="214"/>
    </row>
    <row r="962" spans="5:5">
      <c r="E962" s="214"/>
    </row>
    <row r="963" spans="5:5">
      <c r="E963" s="214"/>
    </row>
    <row r="964" spans="5:5">
      <c r="E964" s="214"/>
    </row>
    <row r="965" spans="5:5">
      <c r="E965" s="214"/>
    </row>
    <row r="966" spans="5:5">
      <c r="E966" s="214"/>
    </row>
    <row r="967" spans="5:5">
      <c r="E967" s="214"/>
    </row>
    <row r="968" spans="5:5">
      <c r="E968" s="214"/>
    </row>
    <row r="969" spans="5:5">
      <c r="E969" s="214"/>
    </row>
    <row r="970" spans="5:5">
      <c r="E970" s="214"/>
    </row>
    <row r="971" spans="5:5">
      <c r="E971" s="214"/>
    </row>
    <row r="972" spans="5:5">
      <c r="E972" s="214"/>
    </row>
    <row r="973" spans="5:5">
      <c r="E973" s="214"/>
    </row>
    <row r="974" spans="5:5">
      <c r="E974" s="214"/>
    </row>
    <row r="975" spans="5:5">
      <c r="E975" s="214"/>
    </row>
    <row r="976" spans="5:5">
      <c r="E976" s="214"/>
    </row>
    <row r="977" spans="5:5">
      <c r="E977" s="214"/>
    </row>
    <row r="978" spans="5:5">
      <c r="E978" s="214"/>
    </row>
    <row r="979" spans="5:5">
      <c r="E979" s="214"/>
    </row>
    <row r="980" spans="5:5">
      <c r="E980" s="214"/>
    </row>
    <row r="981" spans="5:5">
      <c r="E981" s="214"/>
    </row>
    <row r="982" spans="5:5">
      <c r="E982" s="214"/>
    </row>
    <row r="983" spans="5:5">
      <c r="E983" s="214"/>
    </row>
    <row r="984" spans="5:5">
      <c r="E984" s="214"/>
    </row>
    <row r="985" spans="5:5">
      <c r="E985" s="214"/>
    </row>
    <row r="986" spans="5:5">
      <c r="E986" s="214"/>
    </row>
    <row r="987" spans="5:5">
      <c r="E987" s="214"/>
    </row>
    <row r="988" spans="5:5">
      <c r="E988" s="214"/>
    </row>
    <row r="989" spans="5:5">
      <c r="E989" s="214"/>
    </row>
    <row r="990" spans="5:5">
      <c r="E990" s="214"/>
    </row>
    <row r="991" spans="5:5">
      <c r="E991" s="214"/>
    </row>
    <row r="992" spans="5:5">
      <c r="E992" s="214"/>
    </row>
    <row r="993" spans="5:5">
      <c r="E993" s="214"/>
    </row>
    <row r="994" spans="5:5">
      <c r="E994" s="214"/>
    </row>
    <row r="995" spans="5:5">
      <c r="E995" s="214"/>
    </row>
    <row r="996" spans="5:5">
      <c r="E996" s="214"/>
    </row>
    <row r="997" spans="5:5">
      <c r="E997" s="214"/>
    </row>
    <row r="998" spans="5:5">
      <c r="E998" s="214"/>
    </row>
    <row r="999" spans="5:5">
      <c r="E999" s="214"/>
    </row>
    <row r="1000" spans="5:5">
      <c r="E1000" s="214"/>
    </row>
    <row r="1001" spans="5:5">
      <c r="E1001" s="214"/>
    </row>
    <row r="1002" spans="5:5">
      <c r="E1002" s="214"/>
    </row>
    <row r="1003" spans="5:5">
      <c r="E1003" s="214"/>
    </row>
    <row r="1004" spans="5:5">
      <c r="E1004" s="214"/>
    </row>
    <row r="1005" spans="5:5">
      <c r="E1005" s="214"/>
    </row>
    <row r="1006" spans="5:5">
      <c r="E1006" s="214"/>
    </row>
    <row r="1007" spans="5:5">
      <c r="E1007" s="214"/>
    </row>
    <row r="1008" spans="5:5">
      <c r="E1008" s="214"/>
    </row>
    <row r="1009" spans="5:5">
      <c r="E1009" s="214"/>
    </row>
    <row r="1010" spans="5:5">
      <c r="E1010" s="214"/>
    </row>
    <row r="1011" spans="5:5">
      <c r="E1011" s="214"/>
    </row>
    <row r="1012" spans="5:5">
      <c r="E1012" s="214"/>
    </row>
    <row r="1013" spans="5:5">
      <c r="E1013" s="214"/>
    </row>
    <row r="1014" spans="5:5">
      <c r="E1014" s="214"/>
    </row>
    <row r="1015" spans="5:5">
      <c r="E1015" s="214"/>
    </row>
    <row r="1016" spans="5:5">
      <c r="E1016" s="214"/>
    </row>
    <row r="1017" spans="5:5">
      <c r="E1017" s="214"/>
    </row>
    <row r="1018" spans="5:5">
      <c r="E1018" s="214"/>
    </row>
    <row r="1019" spans="5:5">
      <c r="E1019" s="214"/>
    </row>
    <row r="1020" spans="5:5">
      <c r="E1020" s="214"/>
    </row>
    <row r="1021" spans="5:5">
      <c r="E1021" s="214"/>
    </row>
    <row r="1022" spans="5:5">
      <c r="E1022" s="214"/>
    </row>
    <row r="1023" spans="5:5">
      <c r="E1023" s="214"/>
    </row>
    <row r="1024" spans="5:5">
      <c r="E1024" s="214"/>
    </row>
    <row r="1025" spans="5:5">
      <c r="E1025" s="214"/>
    </row>
    <row r="1026" spans="5:5">
      <c r="E1026" s="214"/>
    </row>
    <row r="1027" spans="5:5">
      <c r="E1027" s="214"/>
    </row>
    <row r="1028" spans="5:5">
      <c r="E1028" s="214"/>
    </row>
    <row r="1029" spans="5:5">
      <c r="E1029" s="214"/>
    </row>
    <row r="1030" spans="5:5">
      <c r="E1030" s="214"/>
    </row>
    <row r="1031" spans="5:5">
      <c r="E1031" s="214"/>
    </row>
    <row r="1032" spans="5:5">
      <c r="E1032" s="214"/>
    </row>
    <row r="1033" spans="5:5">
      <c r="E1033" s="214"/>
    </row>
    <row r="1034" spans="5:5">
      <c r="E1034" s="214"/>
    </row>
    <row r="1035" spans="5:5">
      <c r="E1035" s="214"/>
    </row>
    <row r="1036" spans="5:5">
      <c r="E1036" s="214"/>
    </row>
    <row r="1037" spans="5:5">
      <c r="E1037" s="214"/>
    </row>
    <row r="1038" spans="5:5">
      <c r="E1038" s="214"/>
    </row>
    <row r="1039" spans="5:5">
      <c r="E1039" s="214"/>
    </row>
    <row r="1040" spans="5:5">
      <c r="E1040" s="214"/>
    </row>
    <row r="1041" spans="5:5">
      <c r="E1041" s="214"/>
    </row>
    <row r="1042" spans="5:5">
      <c r="E1042" s="214"/>
    </row>
    <row r="1043" spans="5:5">
      <c r="E1043" s="214"/>
    </row>
    <row r="1044" spans="5:5">
      <c r="E1044" s="214"/>
    </row>
    <row r="1045" spans="5:5">
      <c r="E1045" s="214"/>
    </row>
    <row r="1046" spans="5:5">
      <c r="E1046" s="214"/>
    </row>
    <row r="1047" spans="5:5">
      <c r="E1047" s="214"/>
    </row>
    <row r="1048" spans="5:5">
      <c r="E1048" s="214"/>
    </row>
    <row r="1049" spans="5:5">
      <c r="E1049" s="214"/>
    </row>
    <row r="1050" spans="5:5">
      <c r="E1050" s="214"/>
    </row>
    <row r="1051" spans="5:5">
      <c r="E1051" s="214"/>
    </row>
    <row r="1052" spans="5:5">
      <c r="E1052" s="214"/>
    </row>
    <row r="1053" spans="5:5">
      <c r="E1053" s="214"/>
    </row>
    <row r="1054" spans="5:5">
      <c r="E1054" s="214"/>
    </row>
    <row r="1055" spans="5:5">
      <c r="E1055" s="214"/>
    </row>
    <row r="1056" spans="5:5">
      <c r="E1056" s="214"/>
    </row>
    <row r="1057" spans="5:5">
      <c r="E1057" s="214"/>
    </row>
    <row r="1058" spans="5:5">
      <c r="E1058" s="214"/>
    </row>
    <row r="1059" spans="5:5">
      <c r="E1059" s="214"/>
    </row>
    <row r="1060" spans="5:5">
      <c r="E1060" s="214"/>
    </row>
    <row r="1061" spans="5:5">
      <c r="E1061" s="214"/>
    </row>
    <row r="1062" spans="5:5">
      <c r="E1062" s="214"/>
    </row>
    <row r="1063" spans="5:5">
      <c r="E1063" s="214"/>
    </row>
    <row r="1064" spans="5:5">
      <c r="E1064" s="214"/>
    </row>
    <row r="1065" spans="5:5">
      <c r="E1065" s="214"/>
    </row>
    <row r="1066" spans="5:5">
      <c r="E1066" s="214"/>
    </row>
    <row r="1067" spans="5:5">
      <c r="E1067" s="214"/>
    </row>
    <row r="1068" spans="5:5">
      <c r="E1068" s="214"/>
    </row>
    <row r="1069" spans="5:5">
      <c r="E1069" s="214"/>
    </row>
    <row r="1070" spans="5:5">
      <c r="E1070" s="214"/>
    </row>
    <row r="1071" spans="5:5">
      <c r="E1071" s="214"/>
    </row>
    <row r="1072" spans="5:5">
      <c r="E1072" s="214"/>
    </row>
    <row r="1073" spans="5:5">
      <c r="E1073" s="214"/>
    </row>
    <row r="1074" spans="5:5">
      <c r="E1074" s="214"/>
    </row>
    <row r="1075" spans="5:5">
      <c r="E1075" s="214"/>
    </row>
    <row r="1076" spans="5:5">
      <c r="E1076" s="214"/>
    </row>
    <row r="1077" spans="5:5">
      <c r="E1077" s="214"/>
    </row>
    <row r="1078" spans="5:5">
      <c r="E1078" s="214"/>
    </row>
    <row r="1079" spans="5:5">
      <c r="E1079" s="214"/>
    </row>
    <row r="1080" spans="5:5">
      <c r="E1080" s="214"/>
    </row>
    <row r="1081" spans="5:5">
      <c r="E1081" s="214"/>
    </row>
    <row r="1082" spans="5:5">
      <c r="E1082" s="214"/>
    </row>
    <row r="1083" spans="5:5">
      <c r="E1083" s="214"/>
    </row>
    <row r="1084" spans="5:5">
      <c r="E1084" s="214"/>
    </row>
    <row r="1085" spans="5:5">
      <c r="E1085" s="214"/>
    </row>
    <row r="1086" spans="5:5">
      <c r="E1086" s="214"/>
    </row>
    <row r="1087" spans="5:5">
      <c r="E1087" s="214"/>
    </row>
    <row r="1088" spans="5:5">
      <c r="E1088" s="214"/>
    </row>
    <row r="1089" spans="5:5">
      <c r="E1089" s="214"/>
    </row>
    <row r="1090" spans="5:5">
      <c r="E1090" s="214"/>
    </row>
    <row r="1091" spans="5:5">
      <c r="E1091" s="214"/>
    </row>
    <row r="1092" spans="5:5">
      <c r="E1092" s="214"/>
    </row>
    <row r="1093" spans="5:5">
      <c r="E1093" s="214"/>
    </row>
    <row r="1094" spans="5:5">
      <c r="E1094" s="214"/>
    </row>
    <row r="1095" spans="5:5">
      <c r="E1095" s="214"/>
    </row>
    <row r="1096" spans="5:5">
      <c r="E1096" s="214"/>
    </row>
    <row r="1097" spans="5:5">
      <c r="E1097" s="214"/>
    </row>
    <row r="1098" spans="5:5">
      <c r="E1098" s="214"/>
    </row>
    <row r="1099" spans="5:5">
      <c r="E1099" s="214"/>
    </row>
    <row r="1100" spans="5:5">
      <c r="E1100" s="214"/>
    </row>
    <row r="1101" spans="5:5">
      <c r="E1101" s="214"/>
    </row>
    <row r="1102" spans="5:5">
      <c r="E1102" s="214"/>
    </row>
    <row r="1103" spans="5:5">
      <c r="E1103" s="214"/>
    </row>
    <row r="1104" spans="5:5">
      <c r="E1104" s="214"/>
    </row>
    <row r="1105" spans="5:5">
      <c r="E1105" s="214"/>
    </row>
    <row r="1106" spans="5:5">
      <c r="E1106" s="214"/>
    </row>
    <row r="1107" spans="5:5">
      <c r="E1107" s="214"/>
    </row>
    <row r="1108" spans="5:5">
      <c r="E1108" s="214"/>
    </row>
    <row r="1109" spans="5:5">
      <c r="E1109" s="214"/>
    </row>
    <row r="1110" spans="5:5">
      <c r="E1110" s="214"/>
    </row>
    <row r="1111" spans="5:5">
      <c r="E1111" s="214"/>
    </row>
    <row r="1112" spans="5:5">
      <c r="E1112" s="214"/>
    </row>
    <row r="1113" spans="5:5">
      <c r="E1113" s="214"/>
    </row>
    <row r="1114" spans="5:5">
      <c r="E1114" s="214"/>
    </row>
    <row r="1115" spans="5:5">
      <c r="E1115" s="214"/>
    </row>
    <row r="1116" spans="5:5">
      <c r="E1116" s="214"/>
    </row>
    <row r="1117" spans="5:5">
      <c r="E1117" s="214"/>
    </row>
    <row r="1118" spans="5:5">
      <c r="E1118" s="214"/>
    </row>
    <row r="1119" spans="5:5">
      <c r="E1119" s="214"/>
    </row>
    <row r="1120" spans="5:5">
      <c r="E1120" s="214"/>
    </row>
    <row r="1121" spans="5:5">
      <c r="E1121" s="214"/>
    </row>
    <row r="1122" spans="5:5">
      <c r="E1122" s="214"/>
    </row>
    <row r="1123" spans="5:5">
      <c r="E1123" s="214"/>
    </row>
    <row r="1124" spans="5:5">
      <c r="E1124" s="214"/>
    </row>
    <row r="1125" spans="5:5">
      <c r="E1125" s="214"/>
    </row>
    <row r="1126" spans="5:5">
      <c r="E1126" s="214"/>
    </row>
    <row r="1127" spans="5:5">
      <c r="E1127" s="214"/>
    </row>
    <row r="1128" spans="5:5">
      <c r="E1128" s="214"/>
    </row>
    <row r="1129" spans="5:5">
      <c r="E1129" s="214"/>
    </row>
    <row r="1130" spans="5:5">
      <c r="E1130" s="214"/>
    </row>
    <row r="1131" spans="5:5">
      <c r="E1131" s="214"/>
    </row>
    <row r="1132" spans="5:5">
      <c r="E1132" s="214"/>
    </row>
    <row r="1133" spans="5:5">
      <c r="E1133" s="214"/>
    </row>
    <row r="1134" spans="5:5">
      <c r="E1134" s="214"/>
    </row>
    <row r="1135" spans="5:5">
      <c r="E1135" s="214"/>
    </row>
    <row r="1136" spans="5:5">
      <c r="E1136" s="214"/>
    </row>
    <row r="1137" spans="5:5">
      <c r="E1137" s="214"/>
    </row>
    <row r="1138" spans="5:5">
      <c r="E1138" s="214"/>
    </row>
    <row r="1139" spans="5:5">
      <c r="E1139" s="214"/>
    </row>
    <row r="1140" spans="5:5">
      <c r="E1140" s="214"/>
    </row>
    <row r="1141" spans="5:5">
      <c r="E1141" s="214"/>
    </row>
    <row r="1142" spans="5:5">
      <c r="E1142" s="214"/>
    </row>
    <row r="1143" spans="5:5">
      <c r="E1143" s="214"/>
    </row>
    <row r="1144" spans="5:5">
      <c r="E1144" s="214"/>
    </row>
    <row r="1145" spans="5:5">
      <c r="E1145" s="214"/>
    </row>
    <row r="1146" spans="5:5">
      <c r="E1146" s="214"/>
    </row>
    <row r="1147" spans="5:5">
      <c r="E1147" s="214"/>
    </row>
    <row r="1148" spans="5:5">
      <c r="E1148" s="214"/>
    </row>
    <row r="1149" spans="5:5">
      <c r="E1149" s="214"/>
    </row>
    <row r="1150" spans="5:5">
      <c r="E1150" s="214"/>
    </row>
    <row r="1151" spans="5:5">
      <c r="E1151" s="214"/>
    </row>
    <row r="1152" spans="5:5">
      <c r="E1152" s="214"/>
    </row>
    <row r="1153" spans="5:5">
      <c r="E1153" s="214"/>
    </row>
    <row r="1154" spans="5:5">
      <c r="E1154" s="214"/>
    </row>
    <row r="1155" spans="5:5">
      <c r="E1155" s="214"/>
    </row>
    <row r="1156" spans="5:5">
      <c r="E1156" s="214"/>
    </row>
    <row r="1157" spans="5:5">
      <c r="E1157" s="214"/>
    </row>
    <row r="1158" spans="5:5">
      <c r="E1158" s="214"/>
    </row>
    <row r="1159" spans="5:5">
      <c r="E1159" s="214"/>
    </row>
    <row r="1160" spans="5:5">
      <c r="E1160" s="214"/>
    </row>
    <row r="1161" spans="5:5">
      <c r="E1161" s="214"/>
    </row>
    <row r="1162" spans="5:5">
      <c r="E1162" s="214"/>
    </row>
    <row r="1163" spans="5:5">
      <c r="E1163" s="214"/>
    </row>
    <row r="1164" spans="5:5">
      <c r="E1164" s="214"/>
    </row>
    <row r="1165" spans="5:5">
      <c r="E1165" s="214"/>
    </row>
    <row r="1166" spans="5:5">
      <c r="E1166" s="214"/>
    </row>
    <row r="1167" spans="5:5">
      <c r="E1167" s="214"/>
    </row>
    <row r="1168" spans="5:5">
      <c r="E1168" s="214"/>
    </row>
    <row r="1169" spans="5:5">
      <c r="E1169" s="214"/>
    </row>
    <row r="1170" spans="5:5">
      <c r="E1170" s="214"/>
    </row>
    <row r="1171" spans="5:5">
      <c r="E1171" s="214"/>
    </row>
    <row r="1172" spans="5:5">
      <c r="E1172" s="214"/>
    </row>
    <row r="1173" spans="5:5">
      <c r="E1173" s="214"/>
    </row>
    <row r="1174" spans="5:5">
      <c r="E1174" s="214"/>
    </row>
    <row r="1175" spans="5:5">
      <c r="E1175" s="214"/>
    </row>
    <row r="1176" spans="5:5">
      <c r="E1176" s="214"/>
    </row>
    <row r="1177" spans="5:5">
      <c r="E1177" s="214"/>
    </row>
    <row r="1178" spans="5:5">
      <c r="E1178" s="214"/>
    </row>
    <row r="1179" spans="5:5">
      <c r="E1179" s="214"/>
    </row>
    <row r="1180" spans="5:5">
      <c r="E1180" s="214"/>
    </row>
    <row r="1181" spans="5:5">
      <c r="E1181" s="214"/>
    </row>
    <row r="1182" spans="5:5">
      <c r="E1182" s="214"/>
    </row>
    <row r="1183" spans="5:5">
      <c r="E1183" s="214"/>
    </row>
    <row r="1184" spans="5:5">
      <c r="E1184" s="214"/>
    </row>
    <row r="1185" spans="5:5">
      <c r="E1185" s="214"/>
    </row>
    <row r="1186" spans="5:5">
      <c r="E1186" s="214"/>
    </row>
    <row r="1187" spans="5:5">
      <c r="E1187" s="214"/>
    </row>
    <row r="1188" spans="5:5">
      <c r="E1188" s="214"/>
    </row>
    <row r="1189" spans="5:5">
      <c r="E1189" s="214"/>
    </row>
    <row r="1190" spans="5:5">
      <c r="E1190" s="214"/>
    </row>
    <row r="1191" spans="5:5">
      <c r="E1191" s="214"/>
    </row>
    <row r="1192" spans="5:5">
      <c r="E1192" s="214"/>
    </row>
    <row r="1193" spans="5:5">
      <c r="E1193" s="214"/>
    </row>
    <row r="1194" spans="5:5">
      <c r="E1194" s="214"/>
    </row>
    <row r="1195" spans="5:5">
      <c r="E1195" s="214"/>
    </row>
    <row r="1196" spans="5:5">
      <c r="E1196" s="214"/>
    </row>
    <row r="1197" spans="5:5">
      <c r="E1197" s="214"/>
    </row>
    <row r="1198" spans="5:5">
      <c r="E1198" s="214"/>
    </row>
    <row r="1199" spans="5:5">
      <c r="E1199" s="214"/>
    </row>
    <row r="1200" spans="5:5">
      <c r="E1200" s="214"/>
    </row>
    <row r="1201" spans="5:5">
      <c r="E1201" s="214"/>
    </row>
    <row r="1202" spans="5:5">
      <c r="E1202" s="214"/>
    </row>
    <row r="1203" spans="5:5">
      <c r="E1203" s="214"/>
    </row>
    <row r="1204" spans="5:5">
      <c r="E1204" s="214"/>
    </row>
    <row r="1205" spans="5:5">
      <c r="E1205" s="214"/>
    </row>
    <row r="1206" spans="5:5">
      <c r="E1206" s="214"/>
    </row>
    <row r="1207" spans="5:5">
      <c r="E1207" s="214"/>
    </row>
    <row r="1208" spans="5:5">
      <c r="E1208" s="214"/>
    </row>
    <row r="1209" spans="5:5">
      <c r="E1209" s="214"/>
    </row>
    <row r="1210" spans="5:5">
      <c r="E1210" s="214"/>
    </row>
    <row r="1211" spans="5:5">
      <c r="E1211" s="214"/>
    </row>
    <row r="1212" spans="5:5">
      <c r="E1212" s="214"/>
    </row>
    <row r="1213" spans="5:5">
      <c r="E1213" s="214"/>
    </row>
    <row r="1214" spans="5:5">
      <c r="E1214" s="214"/>
    </row>
    <row r="1215" spans="5:5">
      <c r="E1215" s="214"/>
    </row>
    <row r="1216" spans="5:5">
      <c r="E1216" s="214"/>
    </row>
    <row r="1217" spans="5:5">
      <c r="E1217" s="214"/>
    </row>
    <row r="1218" spans="5:5">
      <c r="E1218" s="214"/>
    </row>
    <row r="1219" spans="5:5">
      <c r="E1219" s="214"/>
    </row>
    <row r="1220" spans="5:5">
      <c r="E1220" s="214"/>
    </row>
    <row r="1221" spans="5:5">
      <c r="E1221" s="214"/>
    </row>
    <row r="1222" spans="5:5">
      <c r="E1222" s="214"/>
    </row>
    <row r="1223" spans="5:5">
      <c r="E1223" s="214"/>
    </row>
    <row r="1224" spans="5:5">
      <c r="E1224" s="214"/>
    </row>
    <row r="1225" spans="5:5">
      <c r="E1225" s="214"/>
    </row>
    <row r="1226" spans="5:5">
      <c r="E1226" s="214"/>
    </row>
    <row r="1227" spans="5:5">
      <c r="E1227" s="214"/>
    </row>
    <row r="1228" spans="5:5">
      <c r="E1228" s="214"/>
    </row>
    <row r="1229" spans="5:5">
      <c r="E1229" s="214"/>
    </row>
    <row r="1230" spans="5:5">
      <c r="E1230" s="214"/>
    </row>
    <row r="1231" spans="5:5">
      <c r="E1231" s="214"/>
    </row>
    <row r="1232" spans="5:5">
      <c r="E1232" s="214"/>
    </row>
    <row r="1233" spans="5:5">
      <c r="E1233" s="214"/>
    </row>
    <row r="1234" spans="5:5">
      <c r="E1234" s="214"/>
    </row>
    <row r="1235" spans="5:5">
      <c r="E1235" s="214"/>
    </row>
    <row r="1236" spans="5:5">
      <c r="E1236" s="214"/>
    </row>
    <row r="1237" spans="5:5">
      <c r="E1237" s="214"/>
    </row>
    <row r="1238" spans="5:5">
      <c r="E1238" s="214"/>
    </row>
    <row r="1239" spans="5:5">
      <c r="E1239" s="214"/>
    </row>
    <row r="1240" spans="5:5">
      <c r="E1240" s="214"/>
    </row>
    <row r="1241" spans="5:5">
      <c r="E1241" s="214"/>
    </row>
    <row r="1242" spans="5:5">
      <c r="E1242" s="214"/>
    </row>
    <row r="1243" spans="5:5">
      <c r="E1243" s="214"/>
    </row>
    <row r="1244" spans="5:5">
      <c r="E1244" s="214"/>
    </row>
    <row r="1245" spans="5:5">
      <c r="E1245" s="214"/>
    </row>
    <row r="1246" spans="5:5">
      <c r="E1246" s="214"/>
    </row>
    <row r="1247" spans="5:5">
      <c r="E1247" s="214"/>
    </row>
    <row r="1248" spans="5:5">
      <c r="E1248" s="214"/>
    </row>
    <row r="1249" spans="5:5">
      <c r="E1249" s="214"/>
    </row>
    <row r="1250" spans="5:5">
      <c r="E1250" s="214"/>
    </row>
    <row r="1251" spans="5:5">
      <c r="E1251" s="214"/>
    </row>
    <row r="1252" spans="5:5">
      <c r="E1252" s="214"/>
    </row>
    <row r="1253" spans="5:5">
      <c r="E1253" s="214"/>
    </row>
    <row r="1254" spans="5:5">
      <c r="E1254" s="214"/>
    </row>
    <row r="1255" spans="5:5">
      <c r="E1255" s="214"/>
    </row>
    <row r="1256" spans="5:5">
      <c r="E1256" s="214"/>
    </row>
    <row r="1257" spans="5:5">
      <c r="E1257" s="214"/>
    </row>
    <row r="1258" spans="5:5">
      <c r="E1258" s="214"/>
    </row>
    <row r="1259" spans="5:5">
      <c r="E1259" s="214"/>
    </row>
    <row r="1260" spans="5:5">
      <c r="E1260" s="214"/>
    </row>
    <row r="1261" spans="5:5">
      <c r="E1261" s="214"/>
    </row>
    <row r="1262" spans="5:5">
      <c r="E1262" s="214"/>
    </row>
    <row r="1263" spans="5:5">
      <c r="E1263" s="214"/>
    </row>
    <row r="1264" spans="5:5">
      <c r="E1264" s="214"/>
    </row>
    <row r="1265" spans="5:5">
      <c r="E1265" s="214"/>
    </row>
    <row r="1266" spans="5:5">
      <c r="E1266" s="214"/>
    </row>
    <row r="1267" spans="5:5">
      <c r="E1267" s="214"/>
    </row>
    <row r="1268" spans="5:5">
      <c r="E1268" s="214"/>
    </row>
    <row r="1269" spans="5:5">
      <c r="E1269" s="214"/>
    </row>
    <row r="1270" spans="5:5">
      <c r="E1270" s="214"/>
    </row>
    <row r="1271" spans="5:5">
      <c r="E1271" s="214"/>
    </row>
    <row r="1272" spans="5:5">
      <c r="E1272" s="214"/>
    </row>
    <row r="1273" spans="5:5">
      <c r="E1273" s="214"/>
    </row>
    <row r="1274" spans="5:5">
      <c r="E1274" s="214"/>
    </row>
    <row r="1275" spans="5:5">
      <c r="E1275" s="214"/>
    </row>
    <row r="1276" spans="5:5">
      <c r="E1276" s="214"/>
    </row>
    <row r="1277" spans="5:5">
      <c r="E1277" s="214"/>
    </row>
    <row r="1278" spans="5:5">
      <c r="E1278" s="214"/>
    </row>
    <row r="1279" spans="5:5">
      <c r="E1279" s="214"/>
    </row>
    <row r="1280" spans="5:5">
      <c r="E1280" s="214"/>
    </row>
    <row r="1281" spans="5:5">
      <c r="E1281" s="214"/>
    </row>
    <row r="1282" spans="5:5">
      <c r="E1282" s="214"/>
    </row>
    <row r="1283" spans="5:5">
      <c r="E1283" s="214"/>
    </row>
    <row r="1284" spans="5:5">
      <c r="E1284" s="214"/>
    </row>
    <row r="1285" spans="5:5">
      <c r="E1285" s="214"/>
    </row>
    <row r="1286" spans="5:5">
      <c r="E1286" s="214"/>
    </row>
    <row r="1287" spans="5:5">
      <c r="E1287" s="214"/>
    </row>
    <row r="1288" spans="5:5">
      <c r="E1288" s="214"/>
    </row>
    <row r="1289" spans="5:5">
      <c r="E1289" s="214"/>
    </row>
    <row r="1290" spans="5:5">
      <c r="E1290" s="214"/>
    </row>
    <row r="1291" spans="5:5">
      <c r="E1291" s="214"/>
    </row>
    <row r="1292" spans="5:5">
      <c r="E1292" s="214"/>
    </row>
    <row r="1293" spans="5:5">
      <c r="E1293" s="214"/>
    </row>
    <row r="1294" spans="5:5">
      <c r="E1294" s="214"/>
    </row>
    <row r="1295" spans="5:5">
      <c r="E1295" s="214"/>
    </row>
    <row r="1296" spans="5:5">
      <c r="E1296" s="214"/>
    </row>
    <row r="1297" spans="5:5">
      <c r="E1297" s="214"/>
    </row>
    <row r="1298" spans="5:5">
      <c r="E1298" s="214"/>
    </row>
    <row r="1299" spans="5:5">
      <c r="E1299" s="214"/>
    </row>
    <row r="1300" spans="5:5">
      <c r="E1300" s="214"/>
    </row>
    <row r="1301" spans="5:5">
      <c r="E1301" s="214"/>
    </row>
    <row r="1302" spans="5:5">
      <c r="E1302" s="214"/>
    </row>
    <row r="1303" spans="5:5">
      <c r="E1303" s="214"/>
    </row>
    <row r="1304" spans="5:5">
      <c r="E1304" s="214"/>
    </row>
    <row r="1305" spans="5:5">
      <c r="E1305" s="214"/>
    </row>
    <row r="1306" spans="5:5">
      <c r="E1306" s="214"/>
    </row>
    <row r="1307" spans="5:5">
      <c r="E1307" s="214"/>
    </row>
    <row r="1308" spans="5:5">
      <c r="E1308" s="214"/>
    </row>
    <row r="1309" spans="5:5">
      <c r="E1309" s="214"/>
    </row>
    <row r="1310" spans="5:5">
      <c r="E1310" s="214"/>
    </row>
    <row r="1311" spans="5:5">
      <c r="E1311" s="214"/>
    </row>
    <row r="1312" spans="5:5">
      <c r="E1312" s="214"/>
    </row>
    <row r="1313" spans="5:5">
      <c r="E1313" s="214"/>
    </row>
    <row r="1314" spans="5:5">
      <c r="E1314" s="214"/>
    </row>
    <row r="1315" spans="5:5">
      <c r="E1315" s="214"/>
    </row>
    <row r="1316" spans="5:5">
      <c r="E1316" s="214"/>
    </row>
    <row r="1317" spans="5:5">
      <c r="E1317" s="214"/>
    </row>
    <row r="1318" spans="5:5">
      <c r="E1318" s="214"/>
    </row>
    <row r="1319" spans="5:5">
      <c r="E1319" s="214"/>
    </row>
    <row r="1320" spans="5:5">
      <c r="E1320" s="214"/>
    </row>
    <row r="1321" spans="5:5">
      <c r="E1321" s="214"/>
    </row>
    <row r="1322" spans="5:5">
      <c r="E1322" s="214"/>
    </row>
    <row r="1323" spans="5:5">
      <c r="E1323" s="214"/>
    </row>
    <row r="1324" spans="5:5">
      <c r="E1324" s="214"/>
    </row>
    <row r="1325" spans="5:5">
      <c r="E1325" s="214"/>
    </row>
    <row r="1326" spans="5:5">
      <c r="E1326" s="214"/>
    </row>
    <row r="1327" spans="5:5">
      <c r="E1327" s="214"/>
    </row>
    <row r="1328" spans="5:5">
      <c r="E1328" s="214"/>
    </row>
    <row r="1329" spans="5:5">
      <c r="E1329" s="214"/>
    </row>
    <row r="1330" spans="5:5">
      <c r="E1330" s="214"/>
    </row>
    <row r="1331" spans="5:5">
      <c r="E1331" s="214"/>
    </row>
    <row r="1332" spans="5:5">
      <c r="E1332" s="214"/>
    </row>
    <row r="1333" spans="5:5">
      <c r="E1333" s="214"/>
    </row>
    <row r="1334" spans="5:5">
      <c r="E1334" s="214"/>
    </row>
    <row r="1335" spans="5:5">
      <c r="E1335" s="214"/>
    </row>
    <row r="1336" spans="5:5">
      <c r="E1336" s="214"/>
    </row>
    <row r="1337" spans="5:5">
      <c r="E1337" s="214"/>
    </row>
    <row r="1338" spans="5:5">
      <c r="E1338" s="214"/>
    </row>
    <row r="1339" spans="5:5">
      <c r="E1339" s="214"/>
    </row>
    <row r="1340" spans="5:5">
      <c r="E1340" s="214"/>
    </row>
    <row r="1341" spans="5:5">
      <c r="E1341" s="214"/>
    </row>
    <row r="1342" spans="5:5">
      <c r="E1342" s="214"/>
    </row>
    <row r="1343" spans="5:5">
      <c r="E1343" s="214"/>
    </row>
    <row r="1344" spans="5:5">
      <c r="E1344" s="214"/>
    </row>
    <row r="1345" spans="5:5">
      <c r="E1345" s="214"/>
    </row>
    <row r="1346" spans="5:5">
      <c r="E1346" s="214"/>
    </row>
    <row r="1347" spans="5:5">
      <c r="E1347" s="214"/>
    </row>
    <row r="1348" spans="5:5">
      <c r="E1348" s="214"/>
    </row>
    <row r="1349" spans="5:5">
      <c r="E1349" s="214"/>
    </row>
    <row r="1350" spans="5:5">
      <c r="E1350" s="214"/>
    </row>
    <row r="1351" spans="5:5">
      <c r="E1351" s="214"/>
    </row>
    <row r="1352" spans="5:5">
      <c r="E1352" s="214"/>
    </row>
    <row r="1353" spans="5:5">
      <c r="E1353" s="214"/>
    </row>
    <row r="1354" spans="5:5">
      <c r="E1354" s="214"/>
    </row>
    <row r="1355" spans="5:5">
      <c r="E1355" s="214"/>
    </row>
    <row r="1356" spans="5:5">
      <c r="E1356" s="214"/>
    </row>
    <row r="1357" spans="5:5">
      <c r="E1357" s="214"/>
    </row>
    <row r="1358" spans="5:5">
      <c r="E1358" s="214"/>
    </row>
    <row r="1359" spans="5:5">
      <c r="E1359" s="214"/>
    </row>
    <row r="1360" spans="5:5">
      <c r="E1360" s="214"/>
    </row>
    <row r="1361" spans="5:5">
      <c r="E1361" s="214"/>
    </row>
    <row r="1362" spans="5:5">
      <c r="E1362" s="214"/>
    </row>
    <row r="1363" spans="5:5">
      <c r="E1363" s="214"/>
    </row>
    <row r="1364" spans="5:5">
      <c r="E1364" s="214"/>
    </row>
    <row r="1365" spans="5:5">
      <c r="E1365" s="214"/>
    </row>
    <row r="1366" spans="5:5">
      <c r="E1366" s="214"/>
    </row>
    <row r="1367" spans="5:5">
      <c r="E1367" s="214"/>
    </row>
    <row r="1368" spans="5:5">
      <c r="E1368" s="214"/>
    </row>
    <row r="1369" spans="5:5">
      <c r="E1369" s="214"/>
    </row>
    <row r="1370" spans="5:5">
      <c r="E1370" s="214"/>
    </row>
    <row r="1371" spans="5:5">
      <c r="E1371" s="214"/>
    </row>
    <row r="1372" spans="5:5">
      <c r="E1372" s="214"/>
    </row>
    <row r="1373" spans="5:5">
      <c r="E1373" s="214"/>
    </row>
    <row r="1374" spans="5:5">
      <c r="E1374" s="214"/>
    </row>
    <row r="1375" spans="5:5">
      <c r="E1375" s="214"/>
    </row>
    <row r="1376" spans="5:5">
      <c r="E1376" s="214"/>
    </row>
    <row r="1377" spans="5:5">
      <c r="E1377" s="214"/>
    </row>
    <row r="1378" spans="5:5">
      <c r="E1378" s="214"/>
    </row>
    <row r="1379" spans="5:5">
      <c r="E1379" s="214"/>
    </row>
    <row r="1380" spans="5:5">
      <c r="E1380" s="214"/>
    </row>
    <row r="1381" spans="5:5">
      <c r="E1381" s="214"/>
    </row>
    <row r="1382" spans="5:5">
      <c r="E1382" s="214"/>
    </row>
    <row r="1383" spans="5:5">
      <c r="E1383" s="214"/>
    </row>
    <row r="1384" spans="5:5">
      <c r="E1384" s="214"/>
    </row>
    <row r="1385" spans="5:5">
      <c r="E1385" s="214"/>
    </row>
    <row r="1386" spans="5:5">
      <c r="E1386" s="214"/>
    </row>
    <row r="1387" spans="5:5">
      <c r="E1387" s="214"/>
    </row>
    <row r="1388" spans="5:5">
      <c r="E1388" s="214"/>
    </row>
    <row r="1389" spans="5:5">
      <c r="E1389" s="214"/>
    </row>
    <row r="1390" spans="5:5">
      <c r="E1390" s="214"/>
    </row>
    <row r="1391" spans="5:5">
      <c r="E1391" s="214"/>
    </row>
    <row r="1392" spans="5:5">
      <c r="E1392" s="214"/>
    </row>
    <row r="1393" spans="5:5">
      <c r="E1393" s="214"/>
    </row>
    <row r="1394" spans="5:5">
      <c r="E1394" s="214"/>
    </row>
    <row r="1395" spans="5:5">
      <c r="E1395" s="214"/>
    </row>
    <row r="1396" spans="5:5">
      <c r="E1396" s="214"/>
    </row>
    <row r="1397" spans="5:5">
      <c r="E1397" s="214"/>
    </row>
    <row r="1398" spans="5:5">
      <c r="E1398" s="214"/>
    </row>
    <row r="1399" spans="5:5">
      <c r="E1399" s="214"/>
    </row>
    <row r="1400" spans="5:5">
      <c r="E1400" s="214"/>
    </row>
    <row r="1401" spans="5:5">
      <c r="E1401" s="214"/>
    </row>
    <row r="1402" spans="5:5">
      <c r="E1402" s="214"/>
    </row>
    <row r="1403" spans="5:5">
      <c r="E1403" s="214"/>
    </row>
    <row r="1404" spans="5:5">
      <c r="E1404" s="214"/>
    </row>
    <row r="1405" spans="5:5">
      <c r="E1405" s="214"/>
    </row>
    <row r="1406" spans="5:5">
      <c r="E1406" s="214"/>
    </row>
    <row r="1407" spans="5:5">
      <c r="E1407" s="214"/>
    </row>
    <row r="1408" spans="5:5">
      <c r="E1408" s="214"/>
    </row>
    <row r="1409" spans="5:5">
      <c r="E1409" s="214"/>
    </row>
    <row r="1410" spans="5:5">
      <c r="E1410" s="214"/>
    </row>
    <row r="1411" spans="5:5">
      <c r="E1411" s="214"/>
    </row>
    <row r="1412" spans="5:5">
      <c r="E1412" s="214"/>
    </row>
    <row r="1413" spans="5:5">
      <c r="E1413" s="214"/>
    </row>
    <row r="1414" spans="5:5">
      <c r="E1414" s="214"/>
    </row>
    <row r="1415" spans="5:5">
      <c r="E1415" s="214"/>
    </row>
    <row r="1416" spans="5:5">
      <c r="E1416" s="214"/>
    </row>
    <row r="1417" spans="5:5">
      <c r="E1417" s="214"/>
    </row>
    <row r="1418" spans="5:5">
      <c r="E1418" s="214"/>
    </row>
    <row r="1419" spans="5:5">
      <c r="E1419" s="214"/>
    </row>
    <row r="1420" spans="5:5">
      <c r="E1420" s="214"/>
    </row>
    <row r="1421" spans="5:5">
      <c r="E1421" s="214"/>
    </row>
    <row r="1422" spans="5:5">
      <c r="E1422" s="214"/>
    </row>
    <row r="1423" spans="5:5">
      <c r="E1423" s="214"/>
    </row>
    <row r="1424" spans="5:5">
      <c r="E1424" s="214"/>
    </row>
    <row r="1425" spans="5:5">
      <c r="E1425" s="214"/>
    </row>
    <row r="1426" spans="5:5">
      <c r="E1426" s="214"/>
    </row>
    <row r="1427" spans="5:5">
      <c r="E1427" s="214"/>
    </row>
    <row r="1428" spans="5:5">
      <c r="E1428" s="214"/>
    </row>
    <row r="1429" spans="5:5">
      <c r="E1429" s="214"/>
    </row>
    <row r="1430" spans="5:5">
      <c r="E1430" s="214"/>
    </row>
    <row r="1431" spans="5:5">
      <c r="E1431" s="214"/>
    </row>
    <row r="1432" spans="5:5">
      <c r="E1432" s="214"/>
    </row>
    <row r="1433" spans="5:5">
      <c r="E1433" s="214"/>
    </row>
    <row r="1434" spans="5:5">
      <c r="E1434" s="214"/>
    </row>
    <row r="1435" spans="5:5">
      <c r="E1435" s="214"/>
    </row>
    <row r="1436" spans="5:5">
      <c r="E1436" s="214"/>
    </row>
    <row r="1437" spans="5:5">
      <c r="E1437" s="214"/>
    </row>
    <row r="1438" spans="5:5">
      <c r="E1438" s="214"/>
    </row>
    <row r="1439" spans="5:5">
      <c r="E1439" s="214"/>
    </row>
    <row r="1440" spans="5:5">
      <c r="E1440" s="214"/>
    </row>
    <row r="1441" spans="5:5">
      <c r="E1441" s="214"/>
    </row>
    <row r="1442" spans="5:5">
      <c r="E1442" s="214"/>
    </row>
    <row r="1443" spans="5:5">
      <c r="E1443" s="214"/>
    </row>
    <row r="1444" spans="5:5">
      <c r="E1444" s="214"/>
    </row>
    <row r="1445" spans="5:5">
      <c r="E1445" s="214"/>
    </row>
    <row r="1446" spans="5:5">
      <c r="E1446" s="214"/>
    </row>
    <row r="1447" spans="5:5">
      <c r="E1447" s="214"/>
    </row>
    <row r="1448" spans="5:5">
      <c r="E1448" s="214"/>
    </row>
    <row r="1449" spans="5:5">
      <c r="E1449" s="214"/>
    </row>
    <row r="1450" spans="5:5">
      <c r="E1450" s="214"/>
    </row>
    <row r="1451" spans="5:5">
      <c r="E1451" s="214"/>
    </row>
    <row r="1452" spans="5:5">
      <c r="E1452" s="214"/>
    </row>
    <row r="1453" spans="5:5">
      <c r="E1453" s="214"/>
    </row>
    <row r="1454" spans="5:5">
      <c r="E1454" s="214"/>
    </row>
    <row r="1455" spans="5:5">
      <c r="E1455" s="214"/>
    </row>
    <row r="1456" spans="5:5">
      <c r="E1456" s="214"/>
    </row>
    <row r="1457" spans="5:5">
      <c r="E1457" s="214"/>
    </row>
    <row r="1458" spans="5:5">
      <c r="E1458" s="214"/>
    </row>
    <row r="1459" spans="5:5">
      <c r="E1459" s="214"/>
    </row>
    <row r="1460" spans="5:5">
      <c r="E1460" s="214"/>
    </row>
    <row r="1461" spans="5:5">
      <c r="E1461" s="214"/>
    </row>
    <row r="1462" spans="5:5">
      <c r="E1462" s="214"/>
    </row>
    <row r="1463" spans="5:5">
      <c r="E1463" s="214"/>
    </row>
    <row r="1464" spans="5:5">
      <c r="E1464" s="214"/>
    </row>
    <row r="1465" spans="5:5">
      <c r="E1465" s="214"/>
    </row>
    <row r="1466" spans="5:5">
      <c r="E1466" s="214"/>
    </row>
    <row r="1467" spans="5:5">
      <c r="E1467" s="214"/>
    </row>
    <row r="1468" spans="5:5">
      <c r="E1468" s="214"/>
    </row>
    <row r="1469" spans="5:5">
      <c r="E1469" s="214"/>
    </row>
    <row r="1470" spans="5:5">
      <c r="E1470" s="214"/>
    </row>
    <row r="1471" spans="5:5">
      <c r="E1471" s="214"/>
    </row>
    <row r="1472" spans="5:5">
      <c r="E1472" s="214"/>
    </row>
    <row r="1473" spans="5:5">
      <c r="E1473" s="214"/>
    </row>
    <row r="1474" spans="5:5">
      <c r="E1474" s="214"/>
    </row>
    <row r="1475" spans="5:5">
      <c r="E1475" s="214"/>
    </row>
    <row r="1476" spans="5:5">
      <c r="E1476" s="214"/>
    </row>
    <row r="1477" spans="5:5">
      <c r="E1477" s="214"/>
    </row>
    <row r="1478" spans="5:5">
      <c r="E1478" s="214"/>
    </row>
    <row r="1479" spans="5:5">
      <c r="E1479" s="214"/>
    </row>
    <row r="1480" spans="5:5">
      <c r="E1480" s="214"/>
    </row>
    <row r="1481" spans="5:5">
      <c r="E1481" s="214"/>
    </row>
    <row r="1482" spans="5:5">
      <c r="E1482" s="214"/>
    </row>
    <row r="1483" spans="5:5">
      <c r="E1483" s="214"/>
    </row>
    <row r="1484" spans="5:5">
      <c r="E1484" s="214"/>
    </row>
    <row r="1485" spans="5:5">
      <c r="E1485" s="214"/>
    </row>
    <row r="1486" spans="5:5">
      <c r="E1486" s="214"/>
    </row>
    <row r="1487" spans="5:5">
      <c r="E1487" s="214"/>
    </row>
    <row r="1488" spans="5:5">
      <c r="E1488" s="214"/>
    </row>
    <row r="1489" spans="5:5">
      <c r="E1489" s="214"/>
    </row>
    <row r="1490" spans="5:5">
      <c r="E1490" s="214"/>
    </row>
    <row r="1491" spans="5:5">
      <c r="E1491" s="214"/>
    </row>
    <row r="1492" spans="5:5">
      <c r="E1492" s="214"/>
    </row>
    <row r="1493" spans="5:5">
      <c r="E1493" s="214"/>
    </row>
    <row r="1494" spans="5:5">
      <c r="E1494" s="214"/>
    </row>
    <row r="1495" spans="5:5">
      <c r="E1495" s="214"/>
    </row>
    <row r="1496" spans="5:5">
      <c r="E1496" s="214"/>
    </row>
    <row r="1497" spans="5:5">
      <c r="E1497" s="214"/>
    </row>
    <row r="1498" spans="5:5">
      <c r="E1498" s="214"/>
    </row>
    <row r="1499" spans="5:5">
      <c r="E1499" s="214"/>
    </row>
    <row r="1500" spans="5:5">
      <c r="E1500" s="214"/>
    </row>
    <row r="1501" spans="5:5">
      <c r="E1501" s="214"/>
    </row>
    <row r="1502" spans="5:5">
      <c r="E1502" s="214"/>
    </row>
    <row r="1503" spans="5:5">
      <c r="E1503" s="214"/>
    </row>
    <row r="1504" spans="5:5">
      <c r="E1504" s="214"/>
    </row>
    <row r="1505" spans="5:5">
      <c r="E1505" s="214"/>
    </row>
    <row r="1506" spans="5:5">
      <c r="E1506" s="214"/>
    </row>
    <row r="1507" spans="5:5">
      <c r="E1507" s="214"/>
    </row>
    <row r="1508" spans="5:5">
      <c r="E1508" s="214"/>
    </row>
    <row r="1509" spans="5:5">
      <c r="E1509" s="214"/>
    </row>
    <row r="1510" spans="5:5">
      <c r="E1510" s="214"/>
    </row>
    <row r="1511" spans="5:5">
      <c r="E1511" s="214"/>
    </row>
    <row r="1512" spans="5:5">
      <c r="E1512" s="214"/>
    </row>
    <row r="1513" spans="5:5">
      <c r="E1513" s="214"/>
    </row>
    <row r="1514" spans="5:5">
      <c r="E1514" s="214"/>
    </row>
    <row r="1515" spans="5:5">
      <c r="E1515" s="214"/>
    </row>
    <row r="1516" spans="5:5">
      <c r="E1516" s="214"/>
    </row>
    <row r="1517" spans="5:5">
      <c r="E1517" s="214"/>
    </row>
    <row r="1518" spans="5:5">
      <c r="E1518" s="214"/>
    </row>
    <row r="1519" spans="5:5">
      <c r="E1519" s="214"/>
    </row>
    <row r="1520" spans="5:5">
      <c r="E1520" s="214"/>
    </row>
    <row r="1521" spans="5:5">
      <c r="E1521" s="214"/>
    </row>
    <row r="1522" spans="5:5">
      <c r="E1522" s="214"/>
    </row>
    <row r="1523" spans="5:5">
      <c r="E1523" s="214"/>
    </row>
    <row r="1524" spans="5:5">
      <c r="E1524" s="214"/>
    </row>
    <row r="1525" spans="5:5">
      <c r="E1525" s="214"/>
    </row>
    <row r="1526" spans="5:5">
      <c r="E1526" s="214"/>
    </row>
    <row r="1527" spans="5:5">
      <c r="E1527" s="214"/>
    </row>
    <row r="1528" spans="5:5">
      <c r="E1528" s="214"/>
    </row>
    <row r="1529" spans="5:5">
      <c r="E1529" s="214"/>
    </row>
    <row r="1530" spans="5:5">
      <c r="E1530" s="214"/>
    </row>
    <row r="1531" spans="5:5">
      <c r="E1531" s="214"/>
    </row>
    <row r="1532" spans="5:5">
      <c r="E1532" s="214"/>
    </row>
    <row r="1533" spans="5:5">
      <c r="E1533" s="214"/>
    </row>
    <row r="1534" spans="5:5">
      <c r="E1534" s="214"/>
    </row>
    <row r="1535" spans="5:5">
      <c r="E1535" s="214"/>
    </row>
    <row r="1536" spans="5:5">
      <c r="E1536" s="214"/>
    </row>
    <row r="1537" spans="5:5">
      <c r="E1537" s="214"/>
    </row>
    <row r="1538" spans="5:5">
      <c r="E1538" s="214"/>
    </row>
    <row r="1539" spans="5:5">
      <c r="E1539" s="214"/>
    </row>
    <row r="1540" spans="5:5">
      <c r="E1540" s="214"/>
    </row>
    <row r="1541" spans="5:5">
      <c r="E1541" s="214"/>
    </row>
    <row r="1542" spans="5:5">
      <c r="E1542" s="214"/>
    </row>
    <row r="1543" spans="5:5">
      <c r="E1543" s="214"/>
    </row>
    <row r="1544" spans="5:5">
      <c r="E1544" s="214"/>
    </row>
    <row r="1545" spans="5:5">
      <c r="E1545" s="214"/>
    </row>
    <row r="1546" spans="5:5">
      <c r="E1546" s="214"/>
    </row>
    <row r="1547" spans="5:5">
      <c r="E1547" s="214"/>
    </row>
    <row r="1548" spans="5:5">
      <c r="E1548" s="214"/>
    </row>
    <row r="1549" spans="5:5">
      <c r="E1549" s="214"/>
    </row>
    <row r="1550" spans="5:5">
      <c r="E1550" s="214"/>
    </row>
    <row r="1551" spans="5:5">
      <c r="E1551" s="214"/>
    </row>
    <row r="1552" spans="5:5">
      <c r="E1552" s="214"/>
    </row>
    <row r="1553" spans="5:5">
      <c r="E1553" s="214"/>
    </row>
    <row r="1554" spans="5:5">
      <c r="E1554" s="214"/>
    </row>
    <row r="1555" spans="5:5">
      <c r="E1555" s="214"/>
    </row>
    <row r="1556" spans="5:5">
      <c r="E1556" s="214"/>
    </row>
    <row r="1557" spans="5:5">
      <c r="E1557" s="214"/>
    </row>
    <row r="1558" spans="5:5">
      <c r="E1558" s="214"/>
    </row>
    <row r="1559" spans="5:5">
      <c r="E1559" s="214"/>
    </row>
    <row r="1560" spans="5:5">
      <c r="E1560" s="214"/>
    </row>
    <row r="1561" spans="5:5">
      <c r="E1561" s="214"/>
    </row>
    <row r="1562" spans="5:5">
      <c r="E1562" s="214"/>
    </row>
    <row r="1563" spans="5:5">
      <c r="E1563" s="214"/>
    </row>
    <row r="1564" spans="5:5">
      <c r="E1564" s="214"/>
    </row>
    <row r="1565" spans="5:5">
      <c r="E1565" s="214"/>
    </row>
    <row r="1566" spans="5:5">
      <c r="E1566" s="214"/>
    </row>
    <row r="1567" spans="5:5">
      <c r="E1567" s="214"/>
    </row>
    <row r="1568" spans="5:5">
      <c r="E1568" s="214"/>
    </row>
    <row r="1569" spans="5:5">
      <c r="E1569" s="214"/>
    </row>
    <row r="1570" spans="5:5">
      <c r="E1570" s="214"/>
    </row>
    <row r="1571" spans="5:5">
      <c r="E1571" s="214"/>
    </row>
    <row r="1572" spans="5:5">
      <c r="E1572" s="214"/>
    </row>
    <row r="1573" spans="5:5">
      <c r="E1573" s="214"/>
    </row>
    <row r="1574" spans="5:5">
      <c r="E1574" s="214"/>
    </row>
    <row r="1575" spans="5:5">
      <c r="E1575" s="214"/>
    </row>
    <row r="1576" spans="5:5">
      <c r="E1576" s="214"/>
    </row>
    <row r="1577" spans="5:5">
      <c r="E1577" s="214"/>
    </row>
    <row r="1578" spans="5:5">
      <c r="E1578" s="214"/>
    </row>
    <row r="1579" spans="5:5">
      <c r="E1579" s="214"/>
    </row>
    <row r="1580" spans="5:5">
      <c r="E1580" s="214"/>
    </row>
    <row r="1581" spans="5:5">
      <c r="E1581" s="214"/>
    </row>
    <row r="1582" spans="5:5">
      <c r="E1582" s="214"/>
    </row>
    <row r="1583" spans="5:5">
      <c r="E1583" s="214"/>
    </row>
    <row r="1584" spans="5:5">
      <c r="E1584" s="214"/>
    </row>
    <row r="1585" spans="5:5">
      <c r="E1585" s="214"/>
    </row>
    <row r="1586" spans="5:5">
      <c r="E1586" s="214"/>
    </row>
    <row r="1587" spans="5:5">
      <c r="E1587" s="214"/>
    </row>
    <row r="1588" spans="5:5">
      <c r="E1588" s="214"/>
    </row>
    <row r="1589" spans="5:5">
      <c r="E1589" s="214"/>
    </row>
    <row r="1590" spans="5:5">
      <c r="E1590" s="214"/>
    </row>
    <row r="1591" spans="5:5">
      <c r="E1591" s="214"/>
    </row>
    <row r="1592" spans="5:5">
      <c r="E1592" s="214"/>
    </row>
    <row r="1593" spans="5:5">
      <c r="E1593" s="214"/>
    </row>
    <row r="1594" spans="5:5">
      <c r="E1594" s="214"/>
    </row>
    <row r="1595" spans="5:5">
      <c r="E1595" s="214"/>
    </row>
    <row r="1596" spans="5:5">
      <c r="E1596" s="214"/>
    </row>
    <row r="1597" spans="5:5">
      <c r="E1597" s="214"/>
    </row>
    <row r="1598" spans="5:5">
      <c r="E1598" s="214"/>
    </row>
    <row r="1599" spans="5:5">
      <c r="E1599" s="214"/>
    </row>
    <row r="1600" spans="5:5">
      <c r="E1600" s="214"/>
    </row>
    <row r="1601" spans="5:5">
      <c r="E1601" s="214"/>
    </row>
    <row r="1602" spans="5:5">
      <c r="E1602" s="214"/>
    </row>
    <row r="1603" spans="5:5">
      <c r="E1603" s="214"/>
    </row>
    <row r="1604" spans="5:5">
      <c r="E1604" s="214"/>
    </row>
    <row r="1605" spans="5:5">
      <c r="E1605" s="214"/>
    </row>
    <row r="1606" spans="5:5">
      <c r="E1606" s="214"/>
    </row>
    <row r="1607" spans="5:5">
      <c r="E1607" s="214"/>
    </row>
    <row r="1608" spans="5:5">
      <c r="E1608" s="214"/>
    </row>
    <row r="1609" spans="5:5">
      <c r="E1609" s="214"/>
    </row>
    <row r="1610" spans="5:5">
      <c r="E1610" s="214"/>
    </row>
    <row r="1611" spans="5:5">
      <c r="E1611" s="214"/>
    </row>
    <row r="1612" spans="5:5">
      <c r="E1612" s="214"/>
    </row>
    <row r="1613" spans="5:5">
      <c r="E1613" s="214"/>
    </row>
    <row r="1614" spans="5:5">
      <c r="E1614" s="214"/>
    </row>
    <row r="1615" spans="5:5">
      <c r="E1615" s="214"/>
    </row>
    <row r="1616" spans="5:5">
      <c r="E1616" s="214"/>
    </row>
    <row r="1617" spans="5:5">
      <c r="E1617" s="214"/>
    </row>
    <row r="1618" spans="5:5">
      <c r="E1618" s="214"/>
    </row>
    <row r="1619" spans="5:5">
      <c r="E1619" s="214"/>
    </row>
    <row r="1620" spans="5:5">
      <c r="E1620" s="214"/>
    </row>
    <row r="1621" spans="5:5">
      <c r="E1621" s="214"/>
    </row>
    <row r="1622" spans="5:5">
      <c r="E1622" s="214"/>
    </row>
    <row r="1623" spans="5:5">
      <c r="E1623" s="214"/>
    </row>
    <row r="1624" spans="5:5">
      <c r="E1624" s="214"/>
    </row>
    <row r="1625" spans="5:5">
      <c r="E1625" s="214"/>
    </row>
    <row r="1626" spans="5:5">
      <c r="E1626" s="214"/>
    </row>
    <row r="1627" spans="5:5">
      <c r="E1627" s="214"/>
    </row>
    <row r="1628" spans="5:5">
      <c r="E1628" s="214"/>
    </row>
    <row r="1629" spans="5:5">
      <c r="E1629" s="214"/>
    </row>
    <row r="1630" spans="5:5">
      <c r="E1630" s="214"/>
    </row>
    <row r="1631" spans="5:5">
      <c r="E1631" s="214"/>
    </row>
    <row r="1632" spans="5:5">
      <c r="E1632" s="214"/>
    </row>
    <row r="1633" spans="5:5">
      <c r="E1633" s="214"/>
    </row>
    <row r="1634" spans="5:5">
      <c r="E1634" s="214"/>
    </row>
    <row r="1635" spans="5:5">
      <c r="E1635" s="214"/>
    </row>
    <row r="1636" spans="5:5">
      <c r="E1636" s="214"/>
    </row>
    <row r="1637" spans="5:5">
      <c r="E1637" s="214"/>
    </row>
    <row r="1638" spans="5:5">
      <c r="E1638" s="214"/>
    </row>
    <row r="1639" spans="5:5">
      <c r="E1639" s="214"/>
    </row>
    <row r="1640" spans="5:5">
      <c r="E1640" s="214"/>
    </row>
    <row r="1641" spans="5:5">
      <c r="E1641" s="214"/>
    </row>
    <row r="1642" spans="5:5">
      <c r="E1642" s="214"/>
    </row>
    <row r="1643" spans="5:5">
      <c r="E1643" s="214"/>
    </row>
    <row r="1644" spans="5:5">
      <c r="E1644" s="214"/>
    </row>
    <row r="1645" spans="5:5">
      <c r="E1645" s="214"/>
    </row>
    <row r="1646" spans="5:5">
      <c r="E1646" s="214"/>
    </row>
    <row r="1647" spans="5:5">
      <c r="E1647" s="214"/>
    </row>
    <row r="1648" spans="5:5">
      <c r="E1648" s="214"/>
    </row>
    <row r="1649" spans="5:5">
      <c r="E1649" s="214"/>
    </row>
    <row r="1650" spans="5:5">
      <c r="E1650" s="214"/>
    </row>
    <row r="1651" spans="5:5">
      <c r="E1651" s="214"/>
    </row>
    <row r="1652" spans="5:5">
      <c r="E1652" s="214"/>
    </row>
    <row r="1653" spans="5:5">
      <c r="E1653" s="214"/>
    </row>
    <row r="1654" spans="5:5">
      <c r="E1654" s="214"/>
    </row>
    <row r="1655" spans="5:5">
      <c r="E1655" s="214"/>
    </row>
    <row r="1656" spans="5:5">
      <c r="E1656" s="214"/>
    </row>
    <row r="1657" spans="5:5">
      <c r="E1657" s="214"/>
    </row>
    <row r="1658" spans="5:5">
      <c r="E1658" s="214"/>
    </row>
    <row r="1659" spans="5:5">
      <c r="E1659" s="214"/>
    </row>
    <row r="1660" spans="5:5">
      <c r="E1660" s="214"/>
    </row>
    <row r="1661" spans="5:5">
      <c r="E1661" s="214"/>
    </row>
    <row r="1662" spans="5:5">
      <c r="E1662" s="214"/>
    </row>
    <row r="1663" spans="5:5">
      <c r="E1663" s="214"/>
    </row>
    <row r="1664" spans="5:5">
      <c r="E1664" s="214"/>
    </row>
    <row r="1665" spans="5:5">
      <c r="E1665" s="214"/>
    </row>
    <row r="1666" spans="5:5">
      <c r="E1666" s="214"/>
    </row>
    <row r="1667" spans="5:5">
      <c r="E1667" s="214"/>
    </row>
    <row r="1668" spans="5:5">
      <c r="E1668" s="214"/>
    </row>
    <row r="1669" spans="5:5">
      <c r="E1669" s="214"/>
    </row>
    <row r="1670" spans="5:5">
      <c r="E1670" s="214"/>
    </row>
    <row r="1671" spans="5:5">
      <c r="E1671" s="214"/>
    </row>
    <row r="1672" spans="5:5">
      <c r="E1672" s="214"/>
    </row>
    <row r="1673" spans="5:5">
      <c r="E1673" s="214"/>
    </row>
    <row r="1674" spans="5:5">
      <c r="E1674" s="214"/>
    </row>
    <row r="1675" spans="5:5">
      <c r="E1675" s="214"/>
    </row>
    <row r="1676" spans="5:5">
      <c r="E1676" s="214"/>
    </row>
    <row r="1677" spans="5:5">
      <c r="E1677" s="214"/>
    </row>
    <row r="1678" spans="5:5">
      <c r="E1678" s="214"/>
    </row>
    <row r="1679" spans="5:5">
      <c r="E1679" s="214"/>
    </row>
    <row r="1680" spans="5:5">
      <c r="E1680" s="214"/>
    </row>
    <row r="1681" spans="5:5">
      <c r="E1681" s="214"/>
    </row>
    <row r="1682" spans="5:5">
      <c r="E1682" s="214"/>
    </row>
    <row r="1683" spans="5:5">
      <c r="E1683" s="214"/>
    </row>
    <row r="1684" spans="5:5">
      <c r="E1684" s="214"/>
    </row>
    <row r="1685" spans="5:5">
      <c r="E1685" s="214"/>
    </row>
    <row r="1686" spans="5:5">
      <c r="E1686" s="214"/>
    </row>
    <row r="1687" spans="5:5">
      <c r="E1687" s="214"/>
    </row>
    <row r="1688" spans="5:5">
      <c r="E1688" s="214"/>
    </row>
    <row r="1689" spans="5:5">
      <c r="E1689" s="214"/>
    </row>
    <row r="1690" spans="5:5">
      <c r="E1690" s="214"/>
    </row>
    <row r="1691" spans="5:5">
      <c r="E1691" s="214"/>
    </row>
    <row r="1692" spans="5:5">
      <c r="E1692" s="214"/>
    </row>
    <row r="1693" spans="5:5">
      <c r="E1693" s="214"/>
    </row>
    <row r="1694" spans="5:5">
      <c r="E1694" s="214"/>
    </row>
    <row r="1695" spans="5:5">
      <c r="E1695" s="214"/>
    </row>
    <row r="1696" spans="5:5">
      <c r="E1696" s="214"/>
    </row>
    <row r="1697" spans="5:5">
      <c r="E1697" s="214"/>
    </row>
    <row r="1698" spans="5:5">
      <c r="E1698" s="214"/>
    </row>
    <row r="1699" spans="5:5">
      <c r="E1699" s="214"/>
    </row>
    <row r="1700" spans="5:5">
      <c r="E1700" s="214"/>
    </row>
    <row r="1701" spans="5:5">
      <c r="E1701" s="214"/>
    </row>
    <row r="1702" spans="5:5">
      <c r="E1702" s="214"/>
    </row>
    <row r="1703" spans="5:5">
      <c r="E1703" s="214"/>
    </row>
    <row r="1704" spans="5:5">
      <c r="E1704" s="214"/>
    </row>
    <row r="1705" spans="5:5">
      <c r="E1705" s="214"/>
    </row>
    <row r="1706" spans="5:5">
      <c r="E1706" s="214"/>
    </row>
    <row r="1707" spans="5:5">
      <c r="E1707" s="214"/>
    </row>
    <row r="1708" spans="5:5">
      <c r="E1708" s="214"/>
    </row>
    <row r="1709" spans="5:5">
      <c r="E1709" s="214"/>
    </row>
    <row r="1710" spans="5:5">
      <c r="E1710" s="214"/>
    </row>
    <row r="1711" spans="5:5">
      <c r="E1711" s="214"/>
    </row>
    <row r="1712" spans="5:5">
      <c r="E1712" s="214"/>
    </row>
    <row r="1713" spans="5:5">
      <c r="E1713" s="214"/>
    </row>
    <row r="1714" spans="5:5">
      <c r="E1714" s="214"/>
    </row>
    <row r="1715" spans="5:5">
      <c r="E1715" s="214"/>
    </row>
    <row r="1716" spans="5:5">
      <c r="E1716" s="214"/>
    </row>
    <row r="1717" spans="5:5">
      <c r="E1717" s="214"/>
    </row>
    <row r="1718" spans="5:5">
      <c r="E1718" s="214"/>
    </row>
    <row r="1719" spans="5:5">
      <c r="E1719" s="214"/>
    </row>
    <row r="1720" spans="5:5">
      <c r="E1720" s="214"/>
    </row>
    <row r="1721" spans="5:5">
      <c r="E1721" s="214"/>
    </row>
    <row r="1722" spans="5:5">
      <c r="E1722" s="214"/>
    </row>
    <row r="1723" spans="5:5">
      <c r="E1723" s="214"/>
    </row>
    <row r="1724" spans="5:5">
      <c r="E1724" s="214"/>
    </row>
    <row r="1725" spans="5:5">
      <c r="E1725" s="214"/>
    </row>
    <row r="1726" spans="5:5">
      <c r="E1726" s="214"/>
    </row>
    <row r="1727" spans="5:5">
      <c r="E1727" s="214"/>
    </row>
    <row r="1728" spans="5:5">
      <c r="E1728" s="214"/>
    </row>
    <row r="1729" spans="5:5">
      <c r="E1729" s="214"/>
    </row>
    <row r="1730" spans="5:5">
      <c r="E1730" s="214"/>
    </row>
    <row r="1731" spans="5:5">
      <c r="E1731" s="214"/>
    </row>
    <row r="1732" spans="5:5">
      <c r="E1732" s="214"/>
    </row>
    <row r="1733" spans="5:5">
      <c r="E1733" s="214"/>
    </row>
    <row r="1734" spans="5:5">
      <c r="E1734" s="214"/>
    </row>
    <row r="1735" spans="5:5">
      <c r="E1735" s="214"/>
    </row>
    <row r="1736" spans="5:5">
      <c r="E1736" s="214"/>
    </row>
    <row r="1737" spans="5:5">
      <c r="E1737" s="214"/>
    </row>
    <row r="1738" spans="5:5">
      <c r="E1738" s="214"/>
    </row>
    <row r="1739" spans="5:5">
      <c r="E1739" s="214"/>
    </row>
    <row r="1740" spans="5:5">
      <c r="E1740" s="214"/>
    </row>
    <row r="1741" spans="5:5">
      <c r="E1741" s="214"/>
    </row>
    <row r="1742" spans="5:5">
      <c r="E1742" s="214"/>
    </row>
    <row r="1743" spans="5:5">
      <c r="E1743" s="214"/>
    </row>
    <row r="1744" spans="5:5">
      <c r="E1744" s="214"/>
    </row>
    <row r="1745" spans="5:5">
      <c r="E1745" s="214"/>
    </row>
    <row r="1746" spans="5:5">
      <c r="E1746" s="214"/>
    </row>
    <row r="1747" spans="5:5">
      <c r="E1747" s="214"/>
    </row>
    <row r="1748" spans="5:5">
      <c r="E1748" s="214"/>
    </row>
    <row r="1749" spans="5:5">
      <c r="E1749" s="214"/>
    </row>
    <row r="1750" spans="5:5">
      <c r="E1750" s="214"/>
    </row>
    <row r="1751" spans="5:5">
      <c r="E1751" s="214"/>
    </row>
    <row r="1752" spans="5:5">
      <c r="E1752" s="214"/>
    </row>
    <row r="1753" spans="5:5">
      <c r="E1753" s="214"/>
    </row>
    <row r="1754" spans="5:5">
      <c r="E1754" s="214"/>
    </row>
    <row r="1755" spans="5:5">
      <c r="E1755" s="214"/>
    </row>
    <row r="1756" spans="5:5">
      <c r="E1756" s="214"/>
    </row>
    <row r="1757" spans="5:5">
      <c r="E1757" s="214"/>
    </row>
    <row r="1758" spans="5:5">
      <c r="E1758" s="214"/>
    </row>
    <row r="1759" spans="5:5">
      <c r="E1759" s="214"/>
    </row>
    <row r="1760" spans="5:5">
      <c r="E1760" s="214"/>
    </row>
    <row r="1761" spans="5:5">
      <c r="E1761" s="214"/>
    </row>
    <row r="1762" spans="5:5">
      <c r="E1762" s="214"/>
    </row>
    <row r="1763" spans="5:5">
      <c r="E1763" s="214"/>
    </row>
    <row r="1764" spans="5:5">
      <c r="E1764" s="214"/>
    </row>
    <row r="1765" spans="5:5">
      <c r="E1765" s="214"/>
    </row>
    <row r="1766" spans="5:5">
      <c r="E1766" s="214"/>
    </row>
    <row r="1767" spans="5:5">
      <c r="E1767" s="214"/>
    </row>
    <row r="1768" spans="5:5">
      <c r="E1768" s="214"/>
    </row>
    <row r="1769" spans="5:5">
      <c r="E1769" s="214"/>
    </row>
    <row r="1770" spans="5:5">
      <c r="E1770" s="214"/>
    </row>
    <row r="1771" spans="5:5">
      <c r="E1771" s="214"/>
    </row>
    <row r="1772" spans="5:5">
      <c r="E1772" s="214"/>
    </row>
    <row r="1773" spans="5:5">
      <c r="E1773" s="214"/>
    </row>
    <row r="1774" spans="5:5">
      <c r="E1774" s="214"/>
    </row>
    <row r="1775" spans="5:5">
      <c r="E1775" s="214"/>
    </row>
    <row r="1776" spans="5:5">
      <c r="E1776" s="214"/>
    </row>
    <row r="1777" spans="5:5">
      <c r="E1777" s="214"/>
    </row>
    <row r="1778" spans="5:5">
      <c r="E1778" s="214"/>
    </row>
    <row r="1779" spans="5:5">
      <c r="E1779" s="214"/>
    </row>
    <row r="1780" spans="5:5">
      <c r="E1780" s="214"/>
    </row>
    <row r="1781" spans="5:5">
      <c r="E1781" s="214"/>
    </row>
    <row r="1782" spans="5:5">
      <c r="E1782" s="214"/>
    </row>
    <row r="1783" spans="5:5">
      <c r="E1783" s="214"/>
    </row>
    <row r="1784" spans="5:5">
      <c r="E1784" s="214"/>
    </row>
    <row r="1785" spans="5:5">
      <c r="E1785" s="214"/>
    </row>
    <row r="1786" spans="5:5">
      <c r="E1786" s="214"/>
    </row>
    <row r="1787" spans="5:5">
      <c r="E1787" s="214"/>
    </row>
    <row r="1788" spans="5:5">
      <c r="E1788" s="214"/>
    </row>
    <row r="1789" spans="5:5">
      <c r="E1789" s="214"/>
    </row>
    <row r="1790" spans="5:5">
      <c r="E1790" s="214"/>
    </row>
    <row r="1791" spans="5:5">
      <c r="E1791" s="214"/>
    </row>
    <row r="1792" spans="5:5">
      <c r="E1792" s="214"/>
    </row>
    <row r="1793" spans="5:5">
      <c r="E1793" s="214"/>
    </row>
    <row r="1794" spans="5:5">
      <c r="E1794" s="214"/>
    </row>
    <row r="1795" spans="5:5">
      <c r="E1795" s="214"/>
    </row>
    <row r="1796" spans="5:5">
      <c r="E1796" s="214"/>
    </row>
    <row r="1797" spans="5:5">
      <c r="E1797" s="214"/>
    </row>
    <row r="1798" spans="5:5">
      <c r="E1798" s="214"/>
    </row>
    <row r="1799" spans="5:5">
      <c r="E1799" s="214"/>
    </row>
    <row r="1800" spans="5:5">
      <c r="E1800" s="214"/>
    </row>
    <row r="1801" spans="5:5">
      <c r="E1801" s="214"/>
    </row>
    <row r="1802" spans="5:5">
      <c r="E1802" s="214"/>
    </row>
    <row r="1803" spans="5:5">
      <c r="E1803" s="214"/>
    </row>
    <row r="1804" spans="5:5">
      <c r="E1804" s="214"/>
    </row>
    <row r="1805" spans="5:5">
      <c r="E1805" s="214"/>
    </row>
    <row r="1806" spans="5:5">
      <c r="E1806" s="214"/>
    </row>
    <row r="1807" spans="5:5">
      <c r="E1807" s="214"/>
    </row>
    <row r="1808" spans="5:5">
      <c r="E1808" s="214"/>
    </row>
    <row r="1809" spans="5:5">
      <c r="E1809" s="214"/>
    </row>
    <row r="1810" spans="5:5">
      <c r="E1810" s="214"/>
    </row>
    <row r="1811" spans="5:5">
      <c r="E1811" s="214"/>
    </row>
    <row r="1812" spans="5:5">
      <c r="E1812" s="214"/>
    </row>
    <row r="1813" spans="5:5">
      <c r="E1813" s="214"/>
    </row>
    <row r="1814" spans="5:5">
      <c r="E1814" s="214"/>
    </row>
    <row r="1815" spans="5:5">
      <c r="E1815" s="214"/>
    </row>
    <row r="1816" spans="5:5">
      <c r="E1816" s="214"/>
    </row>
    <row r="1817" spans="5:5">
      <c r="E1817" s="214"/>
    </row>
    <row r="1818" spans="5:5">
      <c r="E1818" s="214"/>
    </row>
    <row r="1819" spans="5:5">
      <c r="E1819" s="214"/>
    </row>
    <row r="1820" spans="5:5">
      <c r="E1820" s="214"/>
    </row>
    <row r="1821" spans="5:5">
      <c r="E1821" s="214"/>
    </row>
    <row r="1822" spans="5:5">
      <c r="E1822" s="214"/>
    </row>
    <row r="1823" spans="5:5">
      <c r="E1823" s="214"/>
    </row>
    <row r="1824" spans="5:5">
      <c r="E1824" s="214"/>
    </row>
    <row r="1825" spans="5:5">
      <c r="E1825" s="214"/>
    </row>
    <row r="1826" spans="5:5">
      <c r="E1826" s="214"/>
    </row>
    <row r="1827" spans="5:5">
      <c r="E1827" s="214"/>
    </row>
    <row r="1828" spans="5:5">
      <c r="E1828" s="214"/>
    </row>
    <row r="1829" spans="5:5">
      <c r="E1829" s="214"/>
    </row>
    <row r="1830" spans="5:5">
      <c r="E1830" s="214"/>
    </row>
    <row r="1831" spans="5:5">
      <c r="E1831" s="214"/>
    </row>
    <row r="1832" spans="5:5">
      <c r="E1832" s="214"/>
    </row>
    <row r="1833" spans="5:5">
      <c r="E1833" s="214"/>
    </row>
    <row r="1834" spans="5:5">
      <c r="E1834" s="214"/>
    </row>
    <row r="1835" spans="5:5">
      <c r="E1835" s="214"/>
    </row>
    <row r="1836" spans="5:5">
      <c r="E1836" s="214"/>
    </row>
    <row r="1837" spans="5:5">
      <c r="E1837" s="214"/>
    </row>
    <row r="1838" spans="5:5">
      <c r="E1838" s="214"/>
    </row>
    <row r="1839" spans="5:5">
      <c r="E1839" s="214"/>
    </row>
    <row r="1840" spans="5:5">
      <c r="E1840" s="214"/>
    </row>
    <row r="1841" spans="5:5">
      <c r="E1841" s="214"/>
    </row>
    <row r="1842" spans="5:5">
      <c r="E1842" s="214"/>
    </row>
    <row r="1843" spans="5:5">
      <c r="E1843" s="214"/>
    </row>
    <row r="1844" spans="5:5">
      <c r="E1844" s="214"/>
    </row>
    <row r="1845" spans="5:5">
      <c r="E1845" s="214"/>
    </row>
    <row r="1846" spans="5:5">
      <c r="E1846" s="214"/>
    </row>
    <row r="1847" spans="5:5">
      <c r="E1847" s="214"/>
    </row>
    <row r="1848" spans="5:5">
      <c r="E1848" s="214"/>
    </row>
    <row r="1849" spans="5:5">
      <c r="E1849" s="214"/>
    </row>
    <row r="1850" spans="5:5">
      <c r="E1850" s="214"/>
    </row>
    <row r="1851" spans="5:5">
      <c r="E1851" s="214"/>
    </row>
    <row r="1852" spans="5:5">
      <c r="E1852" s="214"/>
    </row>
    <row r="1853" spans="5:5">
      <c r="E1853" s="214"/>
    </row>
    <row r="1854" spans="5:5">
      <c r="E1854" s="214"/>
    </row>
    <row r="1855" spans="5:5">
      <c r="E1855" s="214"/>
    </row>
    <row r="1856" spans="5:5">
      <c r="E1856" s="214"/>
    </row>
    <row r="1857" spans="5:5">
      <c r="E1857" s="214"/>
    </row>
    <row r="1858" spans="5:5">
      <c r="E1858" s="214"/>
    </row>
    <row r="1859" spans="5:5">
      <c r="E1859" s="214"/>
    </row>
    <row r="1860" spans="5:5">
      <c r="E1860" s="214"/>
    </row>
    <row r="1861" spans="5:5">
      <c r="E1861" s="214"/>
    </row>
    <row r="1862" spans="5:5">
      <c r="E1862" s="214"/>
    </row>
    <row r="1863" spans="5:5">
      <c r="E1863" s="214"/>
    </row>
    <row r="1864" spans="5:5">
      <c r="E1864" s="214"/>
    </row>
    <row r="1865" spans="5:5">
      <c r="E1865" s="214"/>
    </row>
    <row r="1866" spans="5:5">
      <c r="E1866" s="214"/>
    </row>
    <row r="1867" spans="5:5">
      <c r="E1867" s="214"/>
    </row>
    <row r="1868" spans="5:5">
      <c r="E1868" s="214"/>
    </row>
    <row r="1869" spans="5:5">
      <c r="E1869" s="214"/>
    </row>
    <row r="1870" spans="5:5">
      <c r="E1870" s="214"/>
    </row>
    <row r="1871" spans="5:5">
      <c r="E1871" s="214"/>
    </row>
    <row r="1872" spans="5:5">
      <c r="E1872" s="214"/>
    </row>
    <row r="1873" spans="5:5">
      <c r="E1873" s="214"/>
    </row>
    <row r="1874" spans="5:5">
      <c r="E1874" s="214"/>
    </row>
    <row r="1875" spans="5:5">
      <c r="E1875" s="214"/>
    </row>
    <row r="1876" spans="5:5">
      <c r="E1876" s="214"/>
    </row>
    <row r="1877" spans="5:5">
      <c r="E1877" s="214"/>
    </row>
    <row r="1878" spans="5:5">
      <c r="E1878" s="214"/>
    </row>
    <row r="1879" spans="5:5">
      <c r="E1879" s="214"/>
    </row>
    <row r="1880" spans="5:5">
      <c r="E1880" s="214"/>
    </row>
    <row r="1881" spans="5:5">
      <c r="E1881" s="214"/>
    </row>
    <row r="1882" spans="5:5">
      <c r="E1882" s="214"/>
    </row>
    <row r="1883" spans="5:5">
      <c r="E1883" s="214"/>
    </row>
    <row r="1884" spans="5:5">
      <c r="E1884" s="214"/>
    </row>
    <row r="1885" spans="5:5">
      <c r="E1885" s="214"/>
    </row>
    <row r="1886" spans="5:5">
      <c r="E1886" s="214"/>
    </row>
    <row r="1887" spans="5:5">
      <c r="E1887" s="214"/>
    </row>
    <row r="1888" spans="5:5">
      <c r="E1888" s="214"/>
    </row>
    <row r="1889" spans="5:5">
      <c r="E1889" s="214"/>
    </row>
    <row r="1890" spans="5:5">
      <c r="E1890" s="214"/>
    </row>
    <row r="1891" spans="5:5">
      <c r="E1891" s="214"/>
    </row>
    <row r="1892" spans="5:5">
      <c r="E1892" s="214"/>
    </row>
    <row r="1893" spans="5:5">
      <c r="E1893" s="214"/>
    </row>
    <row r="1894" spans="5:5">
      <c r="E1894" s="214"/>
    </row>
    <row r="1895" spans="5:5">
      <c r="E1895" s="214"/>
    </row>
    <row r="1896" spans="5:5">
      <c r="E1896" s="214"/>
    </row>
    <row r="1897" spans="5:5">
      <c r="E1897" s="214"/>
    </row>
    <row r="1898" spans="5:5">
      <c r="E1898" s="214"/>
    </row>
    <row r="1899" spans="5:5">
      <c r="E1899" s="214"/>
    </row>
    <row r="1900" spans="5:5">
      <c r="E1900" s="214"/>
    </row>
    <row r="1901" spans="5:5">
      <c r="E1901" s="214"/>
    </row>
    <row r="1902" spans="5:5">
      <c r="E1902" s="214"/>
    </row>
    <row r="1903" spans="5:5">
      <c r="E1903" s="214"/>
    </row>
    <row r="1904" spans="5:5">
      <c r="E1904" s="214"/>
    </row>
    <row r="1905" spans="5:5">
      <c r="E1905" s="214"/>
    </row>
    <row r="1906" spans="5:5">
      <c r="E1906" s="214"/>
    </row>
    <row r="1907" spans="5:5">
      <c r="E1907" s="214"/>
    </row>
    <row r="1908" spans="5:5">
      <c r="E1908" s="214"/>
    </row>
    <row r="1909" spans="5:5">
      <c r="E1909" s="214"/>
    </row>
    <row r="1910" spans="5:5">
      <c r="E1910" s="214"/>
    </row>
    <row r="1911" spans="5:5">
      <c r="E1911" s="214"/>
    </row>
    <row r="1912" spans="5:5">
      <c r="E1912" s="214"/>
    </row>
    <row r="1913" spans="5:5">
      <c r="E1913" s="214"/>
    </row>
    <row r="1914" spans="5:5">
      <c r="E1914" s="214"/>
    </row>
    <row r="1915" spans="5:5">
      <c r="E1915" s="214"/>
    </row>
    <row r="1916" spans="5:5">
      <c r="E1916" s="214"/>
    </row>
    <row r="1917" spans="5:5">
      <c r="E1917" s="214"/>
    </row>
    <row r="1918" spans="5:5">
      <c r="E1918" s="214"/>
    </row>
    <row r="1919" spans="5:5">
      <c r="E1919" s="214"/>
    </row>
    <row r="1920" spans="5:5">
      <c r="E1920" s="214"/>
    </row>
    <row r="1921" spans="5:5">
      <c r="E1921" s="214"/>
    </row>
    <row r="1922" spans="5:5">
      <c r="E1922" s="214"/>
    </row>
    <row r="1923" spans="5:5">
      <c r="E1923" s="214"/>
    </row>
    <row r="1924" spans="5:5">
      <c r="E1924" s="214"/>
    </row>
    <row r="1925" spans="5:5">
      <c r="E1925" s="214"/>
    </row>
    <row r="1926" spans="5:5">
      <c r="E1926" s="214"/>
    </row>
    <row r="1927" spans="5:5">
      <c r="E1927" s="214"/>
    </row>
    <row r="1928" spans="5:5">
      <c r="E1928" s="214"/>
    </row>
    <row r="1929" spans="5:5">
      <c r="E1929" s="214"/>
    </row>
    <row r="1930" spans="5:5">
      <c r="E1930" s="214"/>
    </row>
    <row r="1931" spans="5:5">
      <c r="E1931" s="214"/>
    </row>
    <row r="1932" spans="5:5">
      <c r="E1932" s="214"/>
    </row>
    <row r="1933" spans="5:5">
      <c r="E1933" s="214"/>
    </row>
    <row r="1934" spans="5:5">
      <c r="E1934" s="214"/>
    </row>
    <row r="1935" spans="5:5">
      <c r="E1935" s="214"/>
    </row>
    <row r="1936" spans="5:5">
      <c r="E1936" s="214"/>
    </row>
    <row r="1937" spans="5:5">
      <c r="E1937" s="214"/>
    </row>
    <row r="1938" spans="5:5">
      <c r="E1938" s="214"/>
    </row>
    <row r="1939" spans="5:5">
      <c r="E1939" s="214"/>
    </row>
    <row r="1940" spans="5:5">
      <c r="E1940" s="214"/>
    </row>
    <row r="1941" spans="5:5">
      <c r="E1941" s="214"/>
    </row>
    <row r="1942" spans="5:5">
      <c r="E1942" s="214"/>
    </row>
    <row r="1943" spans="5:5">
      <c r="E1943" s="214"/>
    </row>
    <row r="1944" spans="5:5">
      <c r="E1944" s="214"/>
    </row>
    <row r="1945" spans="5:5">
      <c r="E1945" s="214"/>
    </row>
    <row r="1946" spans="5:5">
      <c r="E1946" s="214"/>
    </row>
    <row r="1947" spans="5:5">
      <c r="E1947" s="214"/>
    </row>
    <row r="1948" spans="5:5">
      <c r="E1948" s="214"/>
    </row>
    <row r="1949" spans="5:5">
      <c r="E1949" s="214"/>
    </row>
    <row r="1950" spans="5:5">
      <c r="E1950" s="214"/>
    </row>
    <row r="1951" spans="5:5">
      <c r="E1951" s="214"/>
    </row>
    <row r="1952" spans="5:5">
      <c r="E1952" s="214"/>
    </row>
    <row r="1953" spans="5:5">
      <c r="E1953" s="214"/>
    </row>
    <row r="1954" spans="5:5">
      <c r="E1954" s="214"/>
    </row>
    <row r="1955" spans="5:5">
      <c r="E1955" s="214"/>
    </row>
    <row r="1956" spans="5:5">
      <c r="E1956" s="214"/>
    </row>
    <row r="1957" spans="5:5">
      <c r="E1957" s="214"/>
    </row>
    <row r="1958" spans="5:5">
      <c r="E1958" s="214"/>
    </row>
    <row r="1959" spans="5:5">
      <c r="E1959" s="214"/>
    </row>
    <row r="1960" spans="5:5">
      <c r="E1960" s="214"/>
    </row>
    <row r="1961" spans="5:5">
      <c r="E1961" s="214"/>
    </row>
    <row r="1962" spans="5:5">
      <c r="E1962" s="214"/>
    </row>
    <row r="1963" spans="5:5">
      <c r="E1963" s="214"/>
    </row>
    <row r="1964" spans="5:5">
      <c r="E1964" s="214"/>
    </row>
    <row r="1965" spans="5:5">
      <c r="E1965" s="214"/>
    </row>
    <row r="1966" spans="5:5">
      <c r="E1966" s="214"/>
    </row>
    <row r="1967" spans="5:5">
      <c r="E1967" s="214"/>
    </row>
    <row r="1968" spans="5:5">
      <c r="E1968" s="214"/>
    </row>
    <row r="1969" spans="5:5">
      <c r="E1969" s="214"/>
    </row>
    <row r="1970" spans="5:5">
      <c r="E1970" s="214"/>
    </row>
    <row r="1971" spans="5:5">
      <c r="E1971" s="214"/>
    </row>
    <row r="1972" spans="5:5">
      <c r="E1972" s="214"/>
    </row>
    <row r="1973" spans="5:5">
      <c r="E1973" s="214"/>
    </row>
    <row r="1974" spans="5:5">
      <c r="E1974" s="214"/>
    </row>
    <row r="1975" spans="5:5">
      <c r="E1975" s="214"/>
    </row>
    <row r="1976" spans="5:5">
      <c r="E1976" s="214"/>
    </row>
    <row r="1977" spans="5:5">
      <c r="E1977" s="214"/>
    </row>
    <row r="1978" spans="5:5">
      <c r="E1978" s="214"/>
    </row>
    <row r="1979" spans="5:5">
      <c r="E1979" s="214"/>
    </row>
    <row r="1980" spans="5:5">
      <c r="E1980" s="214"/>
    </row>
    <row r="1981" spans="5:5">
      <c r="E1981" s="214"/>
    </row>
    <row r="1982" spans="5:5">
      <c r="E1982" s="214"/>
    </row>
    <row r="1983" spans="5:5">
      <c r="E1983" s="214"/>
    </row>
    <row r="1984" spans="5:5">
      <c r="E1984" s="214"/>
    </row>
    <row r="1985" spans="5:5">
      <c r="E1985" s="214"/>
    </row>
    <row r="1986" spans="5:5">
      <c r="E1986" s="214"/>
    </row>
    <row r="1987" spans="5:5">
      <c r="E1987" s="214"/>
    </row>
    <row r="1988" spans="5:5">
      <c r="E1988" s="214"/>
    </row>
    <row r="1989" spans="5:5">
      <c r="E1989" s="214"/>
    </row>
    <row r="1990" spans="5:5">
      <c r="E1990" s="214"/>
    </row>
    <row r="1991" spans="5:5">
      <c r="E1991" s="214"/>
    </row>
    <row r="1992" spans="5:5">
      <c r="E1992" s="214"/>
    </row>
    <row r="1993" spans="5:5">
      <c r="E1993" s="214"/>
    </row>
    <row r="1994" spans="5:5">
      <c r="E1994" s="214"/>
    </row>
    <row r="1995" spans="5:5">
      <c r="E1995" s="214"/>
    </row>
    <row r="1996" spans="5:5">
      <c r="E1996" s="214"/>
    </row>
    <row r="1997" spans="5:5">
      <c r="E1997" s="214"/>
    </row>
    <row r="1998" spans="5:5">
      <c r="E1998" s="214"/>
    </row>
    <row r="1999" spans="5:5">
      <c r="E1999" s="214"/>
    </row>
    <row r="2000" spans="5:5">
      <c r="E2000" s="214"/>
    </row>
  </sheetData>
  <sheetProtection algorithmName="SHA-512" hashValue="kS+jRYPmmqHXC6ni/yjpvmsylBhTEBV0hluvMt9puzpp1dakfrYuS1nOMqlwaLiLXtMIASeNYJgBPNER5bRrzg==" saltValue="TNEbs2qrR/kIVPD5wGQPBQ==" spinCount="100000" sheet="1" objects="1" scenarios="1" selectLockedCells="1"/>
  <mergeCells count="24">
    <mergeCell ref="A16:A17"/>
    <mergeCell ref="B1:F1"/>
    <mergeCell ref="B104:E104"/>
    <mergeCell ref="A4:A5"/>
    <mergeCell ref="A7:A8"/>
    <mergeCell ref="A10:A11"/>
    <mergeCell ref="A13:A14"/>
    <mergeCell ref="A19:A21"/>
    <mergeCell ref="A23:A28"/>
    <mergeCell ref="A30:A32"/>
    <mergeCell ref="A34:A36"/>
    <mergeCell ref="A41:A43"/>
    <mergeCell ref="A45:A46"/>
    <mergeCell ref="A48:A49"/>
    <mergeCell ref="A51:A53"/>
    <mergeCell ref="A55:A58"/>
    <mergeCell ref="A60:A62"/>
    <mergeCell ref="A79:A81"/>
    <mergeCell ref="A83:A86"/>
    <mergeCell ref="A64:A65"/>
    <mergeCell ref="A67:A68"/>
    <mergeCell ref="A70:A71"/>
    <mergeCell ref="A73:A74"/>
    <mergeCell ref="A76:A77"/>
  </mergeCells>
  <conditionalFormatting sqref="E4:E999">
    <cfRule type="expression" dxfId="0" priority="1">
      <formula>$D4&gt;0</formula>
    </cfRule>
  </conditionalFormatting>
  <pageMargins left="0.70866141732283472" right="0.39370078740157483" top="0.62992125984251968" bottom="0.43307086614173229" header="0.19685039370078741" footer="0.11811023622047245"/>
  <pageSetup paperSize="9" scale="92" fitToHeight="50" orientation="portrait" r:id="rId1"/>
  <headerFooter>
    <oddHeader>&amp;L&amp;G</oddHeader>
    <oddFooter>&amp;C&amp;P od &amp;N&amp;R&amp;K000000&amp;P/&amp;N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pageSetUpPr fitToPage="1"/>
  </sheetPr>
  <dimension ref="A1:I4"/>
  <sheetViews>
    <sheetView view="pageBreakPreview" zoomScale="120" zoomScaleNormal="100" zoomScaleSheetLayoutView="120" workbookViewId="0">
      <selection activeCell="E1" sqref="E1"/>
    </sheetView>
  </sheetViews>
  <sheetFormatPr defaultColWidth="8.85546875" defaultRowHeight="12.75"/>
  <cols>
    <col min="1" max="1" width="5.7109375" style="128" customWidth="1"/>
    <col min="2" max="2" width="50" style="49" customWidth="1"/>
    <col min="3" max="3" width="5.7109375" style="60" customWidth="1"/>
    <col min="4" max="4" width="10.7109375" style="29" customWidth="1"/>
    <col min="5" max="5" width="13.7109375" style="57" customWidth="1"/>
    <col min="6" max="6" width="13.7109375" style="61" customWidth="1"/>
    <col min="7" max="7" width="5.7109375" style="48" customWidth="1"/>
    <col min="8" max="8" width="40.7109375" style="49" customWidth="1"/>
    <col min="9" max="9" width="5.7109375" style="60" customWidth="1"/>
    <col min="10" max="16384" width="8.85546875" style="1"/>
  </cols>
  <sheetData>
    <row r="1" spans="1:9" s="107" customFormat="1">
      <c r="A1" s="126" t="s">
        <v>30</v>
      </c>
      <c r="B1" s="104" t="s">
        <v>31</v>
      </c>
      <c r="C1" s="105" t="s">
        <v>32</v>
      </c>
      <c r="D1" s="105" t="s">
        <v>56</v>
      </c>
      <c r="E1" s="152" t="s">
        <v>33</v>
      </c>
      <c r="F1" s="106" t="s">
        <v>28</v>
      </c>
    </row>
    <row r="2" spans="1:9">
      <c r="A2" s="127" t="s">
        <v>75</v>
      </c>
      <c r="B2" s="244" t="s">
        <v>74</v>
      </c>
      <c r="C2" s="227"/>
      <c r="D2" s="227"/>
      <c r="E2" s="227"/>
      <c r="F2" s="227"/>
    </row>
    <row r="3" spans="1:9">
      <c r="A3" s="128" t="s">
        <v>209</v>
      </c>
      <c r="B3" s="49" t="s">
        <v>211</v>
      </c>
      <c r="C3" s="60" t="s">
        <v>29</v>
      </c>
      <c r="D3" s="29">
        <v>1</v>
      </c>
      <c r="E3" s="167"/>
      <c r="F3" s="61">
        <f>D3*E3</f>
        <v>0</v>
      </c>
    </row>
    <row r="4" spans="1:9" s="40" customFormat="1" ht="13.35" customHeight="1">
      <c r="A4" s="122"/>
      <c r="B4" s="225" t="s">
        <v>207</v>
      </c>
      <c r="C4" s="225"/>
      <c r="D4" s="225"/>
      <c r="E4" s="226"/>
      <c r="F4" s="63">
        <f>SUM(F2:F3)</f>
        <v>0</v>
      </c>
      <c r="H4" s="59"/>
      <c r="I4" s="59"/>
    </row>
  </sheetData>
  <sheetProtection algorithmName="SHA-512" hashValue="Jqkctd1y2WKRYywENjemQ+Z8WqUrY/oYQCgqAV0y9KGYxsdyBtDHlUy/7YXyLA7C5UI6TG5Nisxe+hNZdW446g==" saltValue="OQVMVpMveuEGECDwMoCbOw==" spinCount="100000" sheet="1" objects="1" scenarios="1" selectLockedCells="1"/>
  <mergeCells count="2">
    <mergeCell ref="B2:F2"/>
    <mergeCell ref="B4:E4"/>
  </mergeCells>
  <pageMargins left="0.70866141732283472" right="0.39370078740157483" top="0.62992125984251968" bottom="0.43307086614173229" header="0.19685039370078741" footer="0.11811023622047245"/>
  <pageSetup paperSize="9" scale="93" fitToHeight="50" orientation="portrait" r:id="rId1"/>
  <headerFooter>
    <oddHeader>&amp;L&amp;G</oddHeader>
    <oddFooter>&amp;C&amp;P od &amp;N&amp;R&amp;K000000&amp;P/&amp;N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530F6DE73190B42B99FDB018B298E73" ma:contentTypeVersion="16" ma:contentTypeDescription="Ustvari nov dokument." ma:contentTypeScope="" ma:versionID="c3c78adaacfbda70764ce6f4a6cd3b37">
  <xsd:schema xmlns:xsd="http://www.w3.org/2001/XMLSchema" xmlns:xs="http://www.w3.org/2001/XMLSchema" xmlns:p="http://schemas.microsoft.com/office/2006/metadata/properties" xmlns:ns2="ccf0b808-afb7-4dee-a5a2-976e3aaa4c25" xmlns:ns3="900b39fe-17bb-4be7-ace1-dd8bb8d3eb89" targetNamespace="http://schemas.microsoft.com/office/2006/metadata/properties" ma:root="true" ma:fieldsID="b1e68b9fd48fe1711d90ce50a0b34cf3" ns2:_="" ns3:_="">
    <xsd:import namespace="ccf0b808-afb7-4dee-a5a2-976e3aaa4c25"/>
    <xsd:import namespace="900b39fe-17bb-4be7-ace1-dd8bb8d3eb8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f0b808-afb7-4dee-a5a2-976e3aaa4c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Oznake slike" ma:readOnly="false" ma:fieldId="{5cf76f15-5ced-4ddc-b409-7134ff3c332f}" ma:taxonomyMulti="true" ma:sspId="e1798c54-baef-4aa9-bd08-4cea65d3e288"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00b39fe-17bb-4be7-ace1-dd8bb8d3eb89" elementFormDefault="qualified">
    <xsd:import namespace="http://schemas.microsoft.com/office/2006/documentManagement/types"/>
    <xsd:import namespace="http://schemas.microsoft.com/office/infopath/2007/PartnerControls"/>
    <xsd:element name="SharedWithUsers" ma:index="10" nillable="true" ma:displayName="V skupni rabi z"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V skupni rabi s podrobnostmi" ma:internalName="SharedWithDetails" ma:readOnly="true">
      <xsd:simpleType>
        <xsd:restriction base="dms:Note">
          <xsd:maxLength value="255"/>
        </xsd:restriction>
      </xsd:simpleType>
    </xsd:element>
    <xsd:element name="TaxCatchAll" ma:index="22" nillable="true" ma:displayName="Taxonomy Catch All Column" ma:hidden="true" ma:list="{3e492273-b2d5-4c34-a494-c7ffa19eb492}" ma:internalName="TaxCatchAll" ma:showField="CatchAllData" ma:web="900b39fe-17bb-4be7-ace1-dd8bb8d3eb8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00b39fe-17bb-4be7-ace1-dd8bb8d3eb89" xsi:nil="true"/>
    <lcf76f155ced4ddcb4097134ff3c332f xmlns="ccf0b808-afb7-4dee-a5a2-976e3aaa4c2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71EA1B-E052-48AB-A651-66C2E83DA5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f0b808-afb7-4dee-a5a2-976e3aaa4c25"/>
    <ds:schemaRef ds:uri="900b39fe-17bb-4be7-ace1-dd8bb8d3eb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1EDAF80-1618-48F5-A786-ECED69B28F15}">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254d239d-429d-4404-954f-020c21b10698"/>
    <ds:schemaRef ds:uri="http://purl.org/dc/terms/"/>
    <ds:schemaRef ds:uri="http://schemas.openxmlformats.org/package/2006/metadata/core-properties"/>
    <ds:schemaRef ds:uri="11686ce8-fa71-4cdc-8cca-fe298f93c734"/>
    <ds:schemaRef ds:uri="http://www.w3.org/XML/1998/namespace"/>
    <ds:schemaRef ds:uri="http://purl.org/dc/dcmitype/"/>
    <ds:schemaRef ds:uri="900b39fe-17bb-4be7-ace1-dd8bb8d3eb89"/>
    <ds:schemaRef ds:uri="ccf0b808-afb7-4dee-a5a2-976e3aaa4c25"/>
  </ds:schemaRefs>
</ds:datastoreItem>
</file>

<file path=customXml/itemProps3.xml><?xml version="1.0" encoding="utf-8"?>
<ds:datastoreItem xmlns:ds="http://schemas.openxmlformats.org/officeDocument/2006/customXml" ds:itemID="{36CFC8EB-D736-4A85-98C2-AC9E112D121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9</vt:i4>
      </vt:variant>
      <vt:variant>
        <vt:lpstr>Imenovani obsegi</vt:lpstr>
      </vt:variant>
      <vt:variant>
        <vt:i4>9</vt:i4>
      </vt:variant>
    </vt:vector>
  </HeadingPairs>
  <TitlesOfParts>
    <vt:vector size="18" baseType="lpstr">
      <vt:lpstr>Rekapitulacija</vt:lpstr>
      <vt:lpstr>"A" uvodni del</vt:lpstr>
      <vt:lpstr>"B" pripravljalna dela</vt:lpstr>
      <vt:lpstr>"C" gradbena dela</vt:lpstr>
      <vt:lpstr>"D" obrtniška dela</vt:lpstr>
      <vt:lpstr>"E" Elektroinšt</vt:lpstr>
      <vt:lpstr>"F" SI - Ogrevanje_Hlajenje</vt:lpstr>
      <vt:lpstr>"F" SI-Vodovod</vt:lpstr>
      <vt:lpstr>"G" načrt PID</vt:lpstr>
      <vt:lpstr>'"A" uvodni del'!Področje_tiskanja</vt:lpstr>
      <vt:lpstr>'"B" pripravljalna dela'!Področje_tiskanja</vt:lpstr>
      <vt:lpstr>'"C" gradbena dela'!Področje_tiskanja</vt:lpstr>
      <vt:lpstr>'"D" obrtniška dela'!Področje_tiskanja</vt:lpstr>
      <vt:lpstr>'"E" Elektroinšt'!Področje_tiskanja</vt:lpstr>
      <vt:lpstr>'"F" SI - Ogrevanje_Hlajenje'!Področje_tiskanja</vt:lpstr>
      <vt:lpstr>'"F" SI-Vodovod'!Področje_tiskanja</vt:lpstr>
      <vt:lpstr>Rekapitulacija!Področje_tiskanja</vt:lpstr>
      <vt:lpstr>'"E" Elektroinšt'!Tiskanje_naslovov</vt:lpstr>
    </vt:vector>
  </TitlesOfParts>
  <Company>PIN MB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ALEŠ GLAVNIK</dc:creator>
  <cp:lastModifiedBy>Brane Kumer</cp:lastModifiedBy>
  <cp:lastPrinted>2022-12-12T10:54:14Z</cp:lastPrinted>
  <dcterms:created xsi:type="dcterms:W3CDTF">1999-06-27T14:16:38Z</dcterms:created>
  <dcterms:modified xsi:type="dcterms:W3CDTF">2022-12-16T07:29:33Z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0x0101005EFF8FC6CE4C1147AF06EFF9EA080167</vt:lpwstr>
  </property>
</Properties>
</file>