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865" tabRatio="701" activeTab="3"/>
  </bookViews>
  <sheets>
    <sheet name="Rekapitulacija" sheetId="1" r:id="rId1"/>
    <sheet name="&quot;A&quot; uvodni del" sheetId="2" r:id="rId2"/>
    <sheet name="&quot;B&quot; pripravljalna, zaklj. dela" sheetId="3" r:id="rId3"/>
    <sheet name="&quot;C&quot; gradbena dela" sheetId="4" r:id="rId4"/>
    <sheet name="&quot;D&quot; obrtniška dela" sheetId="5" r:id="rId5"/>
  </sheets>
  <definedNames>
    <definedName name="_xlnm.Print_Area" localSheetId="1">'"A" uvodni del'!$A$1:$B$22</definedName>
    <definedName name="_xlnm.Print_Area" localSheetId="2">'"B" pripravljalna, zaklj. dela'!$A$1:$F$10</definedName>
    <definedName name="_xlnm.Print_Area" localSheetId="3">'"C" gradbena dela'!$A$1:$F$61</definedName>
    <definedName name="_xlnm.Print_Area" localSheetId="4">'"D" obrtniška dela'!$A$1:$G$64</definedName>
    <definedName name="_xlnm.Print_Area" localSheetId="0">'Rekapitulacija'!$A$2:$E$34</definedName>
    <definedName name="_xlnm.Print_Titles" localSheetId="2">'"B" pripravljalna, zaklj. dela'!$1:$3</definedName>
    <definedName name="_xlnm.Print_Titles" localSheetId="3">'"C" gradbena dela'!$1:$2</definedName>
    <definedName name="_xlnm.Print_Titles" localSheetId="4">'"D" obrtniška dela'!$1:$2</definedName>
  </definedNames>
  <calcPr fullCalcOnLoad="1"/>
</workbook>
</file>

<file path=xl/sharedStrings.xml><?xml version="1.0" encoding="utf-8"?>
<sst xmlns="http://schemas.openxmlformats.org/spreadsheetml/2006/main" count="370" uniqueCount="257">
  <si>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</si>
  <si>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</si>
  <si>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</si>
  <si>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</si>
  <si>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</si>
  <si>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</si>
  <si>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</si>
  <si>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</si>
  <si>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</si>
  <si>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</si>
  <si>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</si>
  <si>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</si>
  <si>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</si>
  <si>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</si>
  <si>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</si>
  <si>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</si>
  <si>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</si>
  <si>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</si>
  <si>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</si>
  <si>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</si>
  <si>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</si>
  <si>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</si>
  <si>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</si>
  <si>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</si>
  <si>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</si>
  <si>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</si>
  <si>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54</t>
  </si>
  <si>
    <t>55</t>
  </si>
  <si>
    <t>56</t>
  </si>
  <si>
    <t>57</t>
  </si>
  <si>
    <t>58</t>
  </si>
  <si>
    <t>59</t>
  </si>
  <si>
    <t>60</t>
  </si>
  <si>
    <t>67</t>
  </si>
  <si>
    <t>68</t>
  </si>
  <si>
    <t>69</t>
  </si>
  <si>
    <t>70</t>
  </si>
  <si>
    <t>71</t>
  </si>
  <si>
    <t>72</t>
  </si>
  <si>
    <t>73</t>
  </si>
  <si>
    <t>74</t>
  </si>
  <si>
    <t>75</t>
  </si>
  <si>
    <t>76</t>
  </si>
  <si>
    <t>77</t>
  </si>
  <si>
    <t>78</t>
  </si>
  <si>
    <t>79</t>
  </si>
  <si>
    <t>80</t>
  </si>
  <si>
    <t>93</t>
  </si>
  <si>
    <t>94</t>
  </si>
  <si>
    <t>95</t>
  </si>
  <si>
    <t>96</t>
  </si>
  <si>
    <t>C.1</t>
  </si>
  <si>
    <t>C.2</t>
  </si>
  <si>
    <t>C.3</t>
  </si>
  <si>
    <t>C.4</t>
  </si>
  <si>
    <t>TESARSKA DELA SKUPAJ:</t>
  </si>
  <si>
    <t>D.1</t>
  </si>
  <si>
    <t>D.2</t>
  </si>
  <si>
    <t>D.3</t>
  </si>
  <si>
    <t>D.4</t>
  </si>
  <si>
    <t>D.5</t>
  </si>
  <si>
    <t>Gostota kamene volne po tem projektu je minimalno 160 kg/m3.</t>
  </si>
  <si>
    <t>OBVEZNI IN SESTAVNI DEL K VSEM POSTAVKAM CELOTNEGA POPISA</t>
  </si>
  <si>
    <t>C.</t>
  </si>
  <si>
    <t>D.</t>
  </si>
  <si>
    <t>ZIDARSKA DELA</t>
  </si>
  <si>
    <t>TESARSKA DELA</t>
  </si>
  <si>
    <t>m'</t>
  </si>
  <si>
    <t>m2</t>
  </si>
  <si>
    <t>kompl</t>
  </si>
  <si>
    <t>XPS - ekstrudirani polistiren po tem projektu je tlačne trdnosti 300kPa.</t>
  </si>
  <si>
    <t>kg</t>
  </si>
  <si>
    <t>cena</t>
  </si>
  <si>
    <t>poz.</t>
  </si>
  <si>
    <t>naziv elementa</t>
  </si>
  <si>
    <t>EM</t>
  </si>
  <si>
    <t xml:space="preserve">cena / EM </t>
  </si>
  <si>
    <t>A.</t>
  </si>
  <si>
    <t>GRADBENA DELA</t>
  </si>
  <si>
    <t>B.</t>
  </si>
  <si>
    <t>OBRTNIŠKA DELA</t>
  </si>
  <si>
    <t>REKAPITULACIJA PO POSAMEZNIH DELIH</t>
  </si>
  <si>
    <t>GRADBENA DELA SKUPAJ</t>
  </si>
  <si>
    <t>OBRTNIŠKA DELA SKUPAJ</t>
  </si>
  <si>
    <t>Izvajalec se s podpisom pogodbe po tem popisu zaveže k pravočasnemu naročanju materialov, elementa in opreme. Daljši roki izdelave in dobave ne morejo biti vzrok niti za nobeno poenostavitev, niti za zamenjavo nobenega projektiranega materiala, elementa in opreme ter niti za nobeno podaljšanje roka. Vzrok ne more biti niti gradnja preko praznika. Datumi praznikov so javni in znani in izvajalec mora naročilo izvesti tako, da bo dobava pravočasna.</t>
  </si>
  <si>
    <t>V vsako ceno vsakega materiala, elementa in opreme so vključeni vsi stroški dobave, carin itd., vsi prevozi, prenosi do mesta vgradnje.</t>
  </si>
  <si>
    <t>V vsako ceno vsakega materiala, elementa in opreme je vključena vgradnja z vsemi potrebnimi in certificiranimi pritrdili, vijaki, lepljenjem, zvari in vsemi stiki, povezavami itd. po projektu tako, da so vsak material, element in oprema v projektirani funkciji, skladni ter predstavljajo celoto z vsemi ostalimi materiali, elementi in opremo po tem projektu. V ceno mora biti vračunano tudi vijačenje vseh, tudi lesenih elementov v armirano betonsko konstrukcijo (npr. podložne letve tlakov, sten in stropov itd.).</t>
  </si>
  <si>
    <t>V vsako ceno vsakega materiala, elementa in opreme so vključeni vsi stroški zaščite pred vsemi poškodbami oseb, prostorov, vsega kar je že vgrajeno in vsako čiščenje, med gradnjo redno in tudi finalno z vsemi odvozi.</t>
  </si>
  <si>
    <t>Vsa vrata na evakuacijski poti iz objekta so opremljena z inox antipanik letvijo za odpiranje (kljuka ali drugačen material kot inox niso sprejemljivi).</t>
  </si>
  <si>
    <t xml:space="preserve">V kolikor načrti iz Projekta za izvedbo (PZI) katerih sestavni del je ta popis, predpisujejo drugačen material, element in opremo, kot ta popis, mora izvajalec o tem pred dobavo in za odločanje pravočasno obvestiti odgovornega vodjo projekta PZI (OVP) in investitorja. OVP in investitor se imata pravico odločiti za kvalitetnejšega in/ali dražjega med obema. </t>
  </si>
  <si>
    <t>Vse potrditve so veljavne le, če so vpisane v gradbeni dnevnik in podpisane tako s strani OVP kot s strani investitorja. Niti izvajalec, niti nadzornik odločitev o nobenih morebitnih spremembah PZI in potrditvah ne smeta sprejemati brez OVP in investitorja. Takšne morebitne spremembe in potrditve se štejejo za neveljavne – morebiti na tej nezakoniti podlagi vgrajeni materiali in oprema pa se na prvi poziv OVP ali investitorja nemudoma odstranijo na strošek izvajalca.</t>
  </si>
  <si>
    <t>Izvajalec morebitne delavniške načrte, ki jih potrebuje za vgradnjo, potrditev ali obračun izdela pravočasno. Stroški delavniških načrtov so všteti v pogodbenih cenah.</t>
  </si>
  <si>
    <t>Izvajalec pred naročilom in dobavo ter izdelavo vsakega materiala, elementa in opreme preveri mere na gradbišču, morebitna odstopanja od PZI načrta in tega popisa pa sporoči z obveznim vpisom v gradbeni dnevnik, katerega telefonski klic, e-pošta itd. ne morejo nadomestiti.</t>
  </si>
  <si>
    <t>SKUPAJ Z DDV 22%</t>
  </si>
  <si>
    <t>DDV 22%</t>
  </si>
  <si>
    <t>kos</t>
  </si>
  <si>
    <t>ur</t>
  </si>
  <si>
    <t>kol</t>
  </si>
  <si>
    <t>m3</t>
  </si>
  <si>
    <t>kpl</t>
  </si>
  <si>
    <t>Kot projektiranemu enakovreden material, element ali oprema se šteje samo, če enakovrednost dokazuje tiskani in s strani odgovorne poslovodne osebe podpisani uradni dokument proizvajalca, ki natančno in v istem zaporedju po specifikacijah iz tega popisa primerja dosledno vse karakteristike (ne le nekatere), če mu je predložen vzorec v dveh kosih, ter le, če ga potrdita oba – tako odgovorni vodja projekta PZI (OVP) mag. Bruno Urh, univ. dipl. inž. arh. kot pogodbeni predstavnik in nadzornik investitorja s čitljivima podpisoma v gradbenem dnevniku. Potrditev izbire brez enega od obeh podpisov (OVP in investitor) ni veljavna.</t>
  </si>
  <si>
    <t>Vsi vgrajeni materiali, elementi in oprema imajo slovenski atest in/oziroma imajo takšno v Sloveniji veljavno dokumentacijo (npr. certifikat), ki jo zahteva veljavna zakonodaja o gradnji in/oziroma dokumentacijo, ki je veljavna podlaga za takojšnjo pridobitev soglasja pristojnega izvedenca za tehnični pregled k uporabnemu dovoljenju. Izvajalec pravočasno in pred vgradnjo predloži nadzorniku v pregled vse ateste in ostale dokumente za v njej obračunane materiale, elemente in opremo (v kolikor jih ni priložil že pri tistih, ki so bili podvrženi potrditvi (tak primer je naprimer beton)). V primeru, da vzorci, atesti in/ali ostali dokumenti po mnenju nadzornika ne ustrezajo za takojšnjo pridobitev soglasja pristojnega izvedenca za tehnični pregled k uporabnemu dovoljenju je dolžan tak material, element in opremo zavrniti.</t>
  </si>
  <si>
    <t xml:space="preserve">Vsi vgrajeni sistemi in naprave morajo biti v celoti delujoči. </t>
  </si>
  <si>
    <t xml:space="preserve">V ceno morajo biti vključeni vsi servisi v času garancijske dobe, vključno z vsem materialom. </t>
  </si>
  <si>
    <t>Obvezni sestavni del popisa so Detajli.</t>
  </si>
  <si>
    <t>Sprotno čiščenje delovišča/gradbišča in prostorov/površin, ki se uporabljajo za dostop in so podvrženi vplivom izvajanja del in končno gospodinjsko čiščenje prostorov v ponudbeno ceno.</t>
  </si>
  <si>
    <t>Izvajalec ve, da se dela izvajajo v objektu, ki je v obratovanju in se mora prilagoditi delovnemu času.</t>
  </si>
  <si>
    <t>22</t>
  </si>
  <si>
    <t>23</t>
  </si>
  <si>
    <t>24</t>
  </si>
  <si>
    <t>25</t>
  </si>
  <si>
    <t>Vsa vgrajena oprema, ki za svoje obratovanje potrebuje redno periodično vzdrževanje oziroma servisiranje mora biti zasnovana na način, da vzdrževanje, oziroma servisiranje opreme po izteku garancijske dobe ni vezano le na dobavitelja opreme, oziroma le na enega ponudnika.</t>
  </si>
  <si>
    <t>52</t>
  </si>
  <si>
    <t>53</t>
  </si>
  <si>
    <t>61</t>
  </si>
  <si>
    <t>62</t>
  </si>
  <si>
    <t>63</t>
  </si>
  <si>
    <t>64</t>
  </si>
  <si>
    <t>65</t>
  </si>
  <si>
    <t>66</t>
  </si>
  <si>
    <t>81</t>
  </si>
  <si>
    <t>82</t>
  </si>
  <si>
    <t>83</t>
  </si>
  <si>
    <t>84</t>
  </si>
  <si>
    <t>85</t>
  </si>
  <si>
    <t>86</t>
  </si>
  <si>
    <t>87</t>
  </si>
  <si>
    <t>88</t>
  </si>
  <si>
    <t>89</t>
  </si>
  <si>
    <t>90</t>
  </si>
  <si>
    <t>91</t>
  </si>
  <si>
    <t>92</t>
  </si>
  <si>
    <t>OBRTNIŠKA DELA SKUPAJ :</t>
  </si>
  <si>
    <t>GRADBENA DELA SKUPAJ :</t>
  </si>
  <si>
    <t>RUŠITVENA DELA</t>
  </si>
  <si>
    <t>Odkop ter demontaža obstoječih instalacij v podstrešju</t>
  </si>
  <si>
    <t>Rušenje strešne konstrukcije v sestavi.  škarniki 13/15 cm /90 cm, slemenska lega 14/20 cm, vmesna lega 14/20 cm, grebenska lega 14/20 crn, kapna lega  14/20 cm, soha 16/18 cm, poveznik 18/22 cm, ročice 14/14 cm, V ceni upoštevati tudi odstranitev opaža deb. 2,3 cm ter finalne kritine tipa Tegola. Streha naklon 30 stopinj. Površine po horizontalni projekciji 232 m2..</t>
  </si>
  <si>
    <t>Rušenje opečnih sten na podstrešju in 1. nadstropju. Stene deb. 15 cm.</t>
  </si>
  <si>
    <t>Podpiranje lesenega stropa nad 1. Nadstropjem s kovinskimi podporniki.</t>
  </si>
  <si>
    <t xml:space="preserve">Izdelava protiprašne stene na prehodu iz 1. Nadstropja na stopnišče, ki vodi na Podstrešje. Stena je izdelana iz nosilnih moralov, opažnih plošč ter P VC folije. V steni Je potrebno izdelati vrata dim. 100 x 220 cm </t>
  </si>
  <si>
    <t xml:space="preserve">Nakladanje na kamion ter odvoz rušenega materiala na stalno deponijo oddaljenosti do 10 km. </t>
  </si>
  <si>
    <t>RUŠITVENA DELA SKUPAJ :</t>
  </si>
  <si>
    <t>BETONSKA IN ARMIRANOBETONSKA DELA</t>
  </si>
  <si>
    <t>BETONSKA IN ARMIRANOBETONSKA DELA SKUPAJ :</t>
  </si>
  <si>
    <t>Dobava in vgrajevanje betona MB 30, konstrukcije prereza od 0,08 - 0, 12 m3/m2, armirane konstrukcije - plošča, z vsemi, pomožnimi deli in transporti</t>
  </si>
  <si>
    <t>Dobava in vgrajevanje betona MB 30, konstrukcije prereza od 0, 12 - 0, 18 m3/m2, armirane konstrukcije podest in stopniščna rama, z vsemi, pomožnimi deli in transporti</t>
  </si>
  <si>
    <t>Dobava in vgrajevanje betona MB konstrukcije prereza od 0, 12 - 0,18 m3/m1, armirane konstrukcije horizontalna vez nad dozidanim opečnim zidom ob stopnišču, z vsemi, pomožnimi deli in transporti</t>
  </si>
  <si>
    <t>Dobava in vgrajevanje Hi Bond pločevine, z vsemi, pomožnimi deli in transporti</t>
  </si>
  <si>
    <t>Dvostranski opaž armirane konstrukcije horizontalna vez na dozidanem opečnem zidu Ob stopnišču, - z vsemi pomožnimi deli in transporti.</t>
  </si>
  <si>
    <t>Dvostranski opaž armirane konstrukcije parapet, - z vsemi pomožnimi deli in transporti.</t>
  </si>
  <si>
    <t>Izdelava ter dobava lahkih premičnih delovnih odrov višine do 20 m, z vsemi pomožnimi deli in transporti obračun v m2 neto površine.</t>
  </si>
  <si>
    <t>ZIDARSKA DELA SKUPAJ:</t>
  </si>
  <si>
    <t>Zidanje nosilnih zidov z opečnimi modularnirni zidaki, v podaljšani cementni malti 1:3:9, kompletno z vsemi transporti in pomožnimi deli. Dozidava stene ob stopnišču debeline 59 cm.</t>
  </si>
  <si>
    <t>Izdelava grobega in finega stenskega ometa s podaljšano cementno malto v razmerju 1:3:9 s predhodnim cementnim obrizgom v razmerju 1:2 ter vsemi transporti, napravo malt in spremljajočimi deli</t>
  </si>
  <si>
    <t xml:space="preserve">Popravilo obstoječe fasade z izdelavo grobega in finega ometa </t>
  </si>
  <si>
    <t>Finalno čiščenje objekta pred predajo  investitoriu.</t>
  </si>
  <si>
    <t xml:space="preserve">PK delavec </t>
  </si>
  <si>
    <t xml:space="preserve">KV de/avec </t>
  </si>
  <si>
    <t>LESENE KONSTRUKCIJE</t>
  </si>
  <si>
    <t>LESENE KONSTRUKCIJE SKUPAJ :</t>
  </si>
  <si>
    <t>Izdelava lesene strešne konstrukcije za 4 kapno mansardno streho kompleksne izvedbe. Les iz smrekovega lesa Il. ktg. Nosilna konstrukcija je izdelana iz jekla. Škarnlki so dimenzija 12/18 cm / 80 cm. Les za izdelavo strešne konstrukcije mora biti impregniran proti lesni gnilobi in zajedalcem, V ceni upoštevati tudi izdelavo prezračevalnika v slemenu. V enotni ceni mora biti vkalkuliran ves potreben material za izdelavo, vse delo, prenosi in prevozi do mesta vgraditve ter vsa potrebna pritrjevanja in sidranja</t>
  </si>
  <si>
    <t>Izdelava podkonstrukcije kapnega zaključka strehe Podkonstrukcija je izdelana iz oblikovnikov iz vodoodporne vezane plošče. Oblikovniki so dimenzije 100x40 cm, debeline 4 cm, radij 161,5 cm ter vgrajeni na razdalji cca 45-50 cm.</t>
  </si>
  <si>
    <t>Izdelava podkonstrukcije okvirjev oken. Podkonstrukcija je izdelana iz moralov ter vodoodporne vezane plošče. Pritrjuje se na jekleno nosilno konstrukcijo oken. V ceni upoštevati tudi podkonstrukcijo oblike dvignjenih in iz strehe izzidanih nadstreškov in sten oken. Morali impregnirani s trajno zaščito lesa pred škodljivci in plesnijo z okolju prijazno impregnacijo kot npr. Silvanolin.</t>
  </si>
  <si>
    <t>Izdelava, dobava in pritrjevanje kosmatega opaža d=25 mm. Opaž izdelan iz smrekovih desk ter impregnirani s trajno zaščito lesa pred škodljivci in plesnijo z okolju prijazno impregnacijo kot npr. Silvanolin.</t>
  </si>
  <si>
    <t>Izdelava, dobava in pritrjevanje opaža d=30 mm. Opaž izdelan iz vodoodporne vezane plošče ter impregnirani s trajno zaščito lesa pred škodljivci in plesnijo z okolju prijazno impregnacijo kot npr. Silvanolin.</t>
  </si>
  <si>
    <t>Dobava in pritrjevanje paroprepustne strešne folije kot npr. Tyvek v vlogi sekundarne kritine.</t>
  </si>
  <si>
    <t>Dobava in vgrajevanje bakrene prezračevalne mrežice kot zaščita pred insekti v kapi in v slemenu. Debelina pločevine je 0,8 mm.</t>
  </si>
  <si>
    <t>JEKLENE KONSTRUKCIJE</t>
  </si>
  <si>
    <t>JEKLENE KONSTRUKCIJE SKUPAJ :</t>
  </si>
  <si>
    <t>IPE 330, 84,50 m, 4.149,00 kg</t>
  </si>
  <si>
    <t>IPE 300, 88,50 m, 3.734,00 kg</t>
  </si>
  <si>
    <t>IPE 180, 152,00 m, 2.857,00 kg</t>
  </si>
  <si>
    <t>IPE 100, 25,00 m, 202,00 kg</t>
  </si>
  <si>
    <t>HEA 280, 51,6 m, 3.942,00 kg</t>
  </si>
  <si>
    <t>PLOČEVINA</t>
  </si>
  <si>
    <t>d=15 mm, 186,00 kg</t>
  </si>
  <si>
    <t>d=10 mm, 98,00 kg</t>
  </si>
  <si>
    <t>ZVARI 3%, 455,00 kg</t>
  </si>
  <si>
    <t>SKUPAJ kg 15.623,00</t>
  </si>
  <si>
    <t>ODREZKI IN ZAVETROVANJE 10%, 1.562,30</t>
  </si>
  <si>
    <t>VSE SKUPAJ kg, 17.185,30</t>
  </si>
  <si>
    <t>KLEPARSKA DELA</t>
  </si>
  <si>
    <t>KLEPARSKA DELA SKUPAJ :</t>
  </si>
  <si>
    <t>Izdelava, dobava in montaža visečih žlebov pravokotnega prereza dim 120 x220 Mm,  izdelanih iz bakrene pločevine, debeline 0,80 mm, razvite širine cca 56 cm. Ves pritrdilni material je izdelan iz medeninastih profilov. V ceni upoštevati ogrevanje vseh žlebov.</t>
  </si>
  <si>
    <t xml:space="preserve">Izdelava, dobava in montaža odvodnih vertikalnih odtokov, KVADRATNEGA PRESEKA 120 X 120 mm, izdelanih iz bakrene pločevine debebine 0,80 mm, razvite širine cca 50 cm. Ves pritrdilni material je izdelan iz medeninastih profilov. V ceni upoštevati ogrevanje vseh vertikalnih odtokov. </t>
  </si>
  <si>
    <t>Prekrivanje strehe z bakreno pločevino po načrtu arhitekture in detajlih, d=0,60 mm. V ceni morajo biti zajeti vsi prenosi, vsi pritrdilni elementi, zaključki, vsa dela.</t>
  </si>
  <si>
    <t xml:space="preserve">Prekrivanje okenskih okvirjev ter nadstreškov v oblikah po arhitekturi in detajlih z bakreno pločevino d = 0,60 mm. </t>
  </si>
  <si>
    <t xml:space="preserve">Prekrivanje slemenskega preračevalnika v oblikah po arhitekturi in detajlih z bakreno pločevino d = 0,60 mm. </t>
  </si>
  <si>
    <t>Dobava in montaža medeninastih dvorednih tračnih snegolovov z ploščatimi trakovi dimenzij minimalno 5 x 30 mm vključno z vsemi pritrjevanji.</t>
  </si>
  <si>
    <t xml:space="preserve">Dobava in montaža litoželeznih cevi dožine 150 cm kvadratnega preseka primernega za uvod medeninaste kvadratne cevi 120 x 120 mm. </t>
  </si>
  <si>
    <t>OKNA</t>
  </si>
  <si>
    <t>OKNA SKUPAJ :</t>
  </si>
  <si>
    <t>D.6</t>
  </si>
  <si>
    <t>97</t>
  </si>
  <si>
    <t>98</t>
  </si>
  <si>
    <t>99</t>
  </si>
  <si>
    <t>100</t>
  </si>
  <si>
    <t>101</t>
  </si>
  <si>
    <t>102</t>
  </si>
  <si>
    <t>KAMNOSEŠKA DELA</t>
  </si>
  <si>
    <t>103</t>
  </si>
  <si>
    <t>104</t>
  </si>
  <si>
    <t>SLIKOPLESKARSKA DELA</t>
  </si>
  <si>
    <t>SLIKOPLESKARSKA DELA SKUPAJ :</t>
  </si>
  <si>
    <r>
      <rPr>
        <b/>
        <sz val="10"/>
        <rFont val="Arial Narrow"/>
        <family val="2"/>
      </rPr>
      <t>Slikanje fasadnih sten in elementov v napušču</t>
    </r>
    <r>
      <rPr>
        <sz val="10"/>
        <rFont val="Arial Narrow"/>
        <family val="2"/>
      </rPr>
      <t xml:space="preserve">
Fasadna barva v treh pastelnih tonih po izbiri arhitekta
Kot npr. Sigma Siloxan Topcoat Matt, z lastnostmi: 
dvakratni nanos
mat
pokrivnost vsaj 300 ml/m2 na sloj
silikonska emulzija iz resine
vodna prepustnost razred V2 po EN 1062-2, 
odpornost na dež razred W3 po EN 1062-3
mineralni efekt
zmanjšani vpliv mikroorganizmov
nizka vpojnost umazanije
odpornost na plesen in gobo
odlično ohranjanje barve
vodoodporna neizperljiva
kalei efekt
pred barvanjem se po potrebi in tudi po navodilih proizvajalca na vse površine nanese pripadajoče sanirne materiale in pripadajočo emulzijo
barva mora biti »zbrehana«, ubito bela, S 0500 N
</t>
    </r>
  </si>
  <si>
    <t>105</t>
  </si>
  <si>
    <t>106</t>
  </si>
  <si>
    <t xml:space="preserve">UREDITEV GRADBIŠČA IN PRIPRAVLJALNA TER ZAKLJUČNA DELA </t>
  </si>
  <si>
    <t>V vseh cenah mora biti vključen način gradnje, ki se podreja upoštevanju pravil gibanja na območju vključno z vsakodnevno prijavo in odjavo delavcev na gradbišču.</t>
  </si>
  <si>
    <t>UREDITEV GRADBIŠČA IN PRIPRAVLJALNA TER ZAKLJUČNA DELA</t>
  </si>
  <si>
    <t>UREDITEV GRADBIŠČA IN PRIPRAVLJALNA TER ZAKLJUČNA DELA SKUPAJ :</t>
  </si>
  <si>
    <t xml:space="preserve"> Demontaža obstoječih vrat.</t>
  </si>
  <si>
    <t>kom</t>
  </si>
  <si>
    <t>Dobava, rezanje, krivljenje in polaganje armature v klasičnih monolitnih betonskih konstrukcijah ( RA 400/500, MAG 500/560), skladno z armaturnim načrtom.</t>
  </si>
  <si>
    <t>Popravilo fasadnega venca.</t>
  </si>
  <si>
    <t>Vrtanje obstoječih medetažnih konstrukcij fi 30cm.</t>
  </si>
  <si>
    <t>KAMNOSEŠKA DELA SKUPAJ:</t>
  </si>
  <si>
    <t>Dobava in montaža okenskih polic, tonalit.</t>
  </si>
  <si>
    <t>Začasna hi po odstranitvi  strehe s strešno folijo, sidranje, varjenje.</t>
  </si>
  <si>
    <t>l. FAZA</t>
  </si>
  <si>
    <t>Rušenje opečnega zidu deb. od 51 - 67 cm, višine 100 cm, kot ležišče za izdelavo AB horizontalne vezi za sidranje jeklene konstrukcije in parapeta.</t>
  </si>
  <si>
    <t>Dobava in vgrajevanje betona MB 30, konstrukcije prereza od 0, 12 - 0, 18 m3/m2  v armirane konstrukcije - stena in plošča dvigala in parapet, z vsemi pomožnimi deli in transporti.</t>
  </si>
  <si>
    <t xml:space="preserve">Dvostranski opaž armirane konstrukcije  horizontalna vez na obodu objekta, notranjem nosilnem zidu in konzola pred dvigalom, - z vsemi  pomožnimi deli in transporti </t>
  </si>
  <si>
    <t xml:space="preserve">Dobava in vgrajevanje kamene volne 160 kg/m3 nad stropno konstrukijo 1 Nadstropja </t>
  </si>
  <si>
    <t>Izdelava fasade v sestavi ekstrudiran polistiren 8 cm tankoslojni, vodoodbojni finalni omet v strukturi in barvi kot obstoječa fasada - JUMIX NCS 1510G20Y</t>
  </si>
  <si>
    <t>Kupola za odvod dima in toplote dimenzije 100X100 cm s proženjem na elektromotor , s povezavo s centralo ter s pripadajočo lestvijo na poteg.</t>
  </si>
  <si>
    <t>Odstranitev peščenega nasutja nad lesenim stropom 1. nadstropia.</t>
  </si>
  <si>
    <t>Rušenje opečnih dimnikov.</t>
  </si>
  <si>
    <t>Rušenje obstoječega profiliranega opečnega venca, širine 50 cm, višine 40 cm.</t>
  </si>
  <si>
    <t>Dobava in vgrajevanje betona MB 30 konstrukcije prereza od 0,20 - 0,30 m3/m1,  armirane konstrukcije - horizontalna vez na obodu objekta ter notranjem nosilnem zidu in temelj dvigala, z vsemi pomožnimi deli in transporti.</t>
  </si>
  <si>
    <t>Izdelava podloge pod tlaki v sestavi: trdi Tervol 3 cm (v Wc-ju plama 1 cm), PE folija mikroarmiran estrih 6 cm.</t>
  </si>
  <si>
    <t xml:space="preserve">Splošne karakteristike vseh oken in kupole za ODT
- PVC
- bele barve
- toplotna prevodnost stekla Ug 0,4 W/m2K, troslojna (pri oknu 480 x 480 dodano zunanje kaljeno steklo in folija)
- toplotna prevodnost profila 1,0 W/m2 K
- skupna toplotna prevodnost Uw 0,74 W/m2 K
- zvočna zaščita Rw 33 dB
- debelina podboja 85 mm
</t>
  </si>
  <si>
    <t>Okno O3. dim. 184X187. Možnost odpiranja sredinski osi. V ceni upoštevati tudi zunanjo bakreno polico z debelino pločevine d = 1,0 mm razvite širine 60 cm in notranjo polico iz masivnega jesenovega lesa cl- 3 cm. Kljuka medeninasta v obliki po izbiri arhitekta.</t>
  </si>
  <si>
    <t>Dvostranski panelni opaž armirane konstrukcije stene dvigala, - z vsemi pomožnimi deli in transporti.</t>
  </si>
  <si>
    <t xml:space="preserve">Izdelava in montaža težke jeklene konstrukcije, izdelane iz  sledečih elementov: Povezniki oz. primarni nosilci (nosilci plošče) IPE 330, sekundarnj nosilci IPE 180, strešni okvir HEA 280, IPF 300 in IPE 180, ločni okvir fasadne stene IPE 100, podkonstrukcije oken škatlasti profil 150 x 150 mm in 150 x 120 mm. V ceni upoštevati zavetrovanje konstrukcije, vsa vezna sredstva, potrebne sidrne plošče, zvare ter sidrišča za montažo škarnikov. V ceno mora biti vključeno avtodvigalo za ves čas montaže konstrukcije. Dokončano konstrukcijo se barva z 90 minutnim protipožarnim premazom. </t>
  </si>
  <si>
    <t>VSE SKUPAJ PO POSAMEZNIH DELIH</t>
  </si>
  <si>
    <t>V vseh cenah morajo biti všteti vsi prevozi, prenosi ter dvigi z avtodvigalom ali drugače, vsa režijska in vsa pomožna dela potrebna za realizacijo postavke, vsa pritrjevanja, vse vezave, tudi instalacijske, dokumentirani odvoz odpadkov na stalno deponijo z upravnimi dovoljenji za deponiranje posameznih vrst materiala.</t>
  </si>
  <si>
    <t>Prometna ureditev skladno z načrtom ureditve gradbišča.</t>
  </si>
  <si>
    <t>Postavitev škripca za dvig bremena za cel čas gradnje.</t>
  </si>
  <si>
    <t>Postavitev gradbiščne table v velikosti obstoječe (cca.1,5 x 2,0m), opozorilnih tabel ter ograje.</t>
  </si>
  <si>
    <t>Vse zaščite obstoječih konstrukcij, stopnišča, vogalov, vrat, oken in fasade zunaj in znotraj objekta tako pred prašenjem kot pred poškodbami</t>
  </si>
  <si>
    <t xml:space="preserve">Razna zidarska dela in pomoč pri obrtniških  in inštalacijskjh delih - obzidave, zazidave, zaščite inštalacij, dolbljenja, preboji </t>
  </si>
  <si>
    <r>
      <rPr>
        <b/>
        <sz val="10"/>
        <rFont val="Arial Narrow"/>
        <family val="2"/>
      </rPr>
      <t>Protipožarna zaščita kovinske konstrukcije</t>
    </r>
    <r>
      <rPr>
        <sz val="10"/>
        <rFont val="Arial Narrow"/>
        <family val="2"/>
      </rPr>
      <t xml:space="preserve">
Protipožarna R60 minutna zaščita jekla kot npr.
Predpremaz: Agropox Phosphat, Agrolit 491 ali Disboroof Korrodeck = 28,19 l
Protipožarni premaz: CapaTherm HENSOTHERM® 421 KS = 555,97 kg
Prekrivni zaključni lak: Capacryl PU-Gloss = 22,91 l
DEBELINA PREMAZA MORA BITI MINIMALNO 1553 μm
DEBELINO PREMAZA SE IZMERI PO 25 DNEH IN PO POTREBI DODA NA STROŠKE IZVAJALCA
</t>
    </r>
    <r>
      <rPr>
        <b/>
        <sz val="10"/>
        <rFont val="Arial Narrow"/>
        <family val="2"/>
      </rPr>
      <t xml:space="preserve">
</t>
    </r>
    <r>
      <rPr>
        <sz val="10"/>
        <rFont val="Arial Narrow"/>
        <family val="2"/>
      </rPr>
      <t xml:space="preserve">
</t>
    </r>
  </si>
  <si>
    <t>Zahtevana kvaliteta;
Trajnostni, vodni in ekološki protipožarni premazni sistem za jeklo, brez halogenov, APEO, boratov, mehčal in silikonov, certificiran po 13501-2 - ETA 16/0251.
Preskušen po standardu DIN EN 13381-8
ETA16/0251|aBGšt.Z-19.51-2313
CE-oznaka po93/68/EGS
DGNB Navigator Registracijskakoda: 3E4MHK
Ekološka deklaracija proizvoda št.: EPD-RHG-20140057-IAA1-DE
Samo za notranje prostore po ETAG 018-2 / EAD Kategorije uporabe Y / Z1 / Z2 [ Y: v notranjih prostorih in v odprtih zgradbah (s streho pokrito zunanje območje brez vpliva dežja in kondenzacije)].
Odprti profili:R15-R150zanosilce, opornike in vlečne elemente
Zaprti votli profil i(okrogli/oglati): R15-R180 za opornike
Do R180v suhih notranjih prostorih tudi brez prekrivnega zaključnega laka
Po EN10025-1 za gradbena jekla (oznaka S)</t>
  </si>
  <si>
    <t>Postavitev gradbiščnega kontejnerja primernega za operativne sestanke, stopnic na mansardo v = 890 cm in mobilnega wc za cel čas gradnje.</t>
  </si>
  <si>
    <t>Rezanje in odstranjevanje talne plošče v območju dvigalnega jaška debeline cca 40 cm 250 x 470 cm.</t>
  </si>
  <si>
    <t>Ročni izkop jaška za dvigalo v zemljini V. Kategorije do globine 400 cm z opiranjem in poostrenim varstvom pri delu.</t>
  </si>
  <si>
    <t>Dobava, montaža, demontaža ter amortizacija fasadnega konzolnega odra za cel čas gradnje in na višini cca 800 cm od terena, kompletno, z atestirano lovilno mrežo in z vsemi pomožnimi deli in transporti. (OPCIJSKO KLASIČNI KOVINSKI ODER 820 m2 s pridobitvijo soglasja MOL in plačilom nadomestila za uporabo javne površine)</t>
  </si>
  <si>
    <t>Sanacija obstoječih vtočnih jaškov iz žlebov vključno s povoznimi litoželeznimi pokrovi nosilnosti 2t.</t>
  </si>
  <si>
    <t>Izdelava torkret stene dvigala vključno s sidri, armaturo in betonom v debelini 15 cm</t>
  </si>
  <si>
    <t>Izdelava izravnalnega betonskega sloja torkret stene vključno s potrebnimi polivinil acetatnimi lepili in glajenjem</t>
  </si>
  <si>
    <t xml:space="preserve">Izdelava tesnilnih stikov s polimetil akrilatom </t>
  </si>
  <si>
    <t>Vzidava sider za pritrjevanje kovinskih vodil za dvigalo v steni do višine 15 m</t>
  </si>
  <si>
    <t>Čiščenje in štokanje obstoječih stopnic, marmor.</t>
  </si>
  <si>
    <t>Dobava, obdelava in montaža kamnitih masivnih nastopnih ploskev kot so obstoječe. Primeren kamen kot npr. Drenov grič.</t>
  </si>
  <si>
    <t xml:space="preserve">Okno O1. dim. 118x187cm. Možnost odpiranja po horizontalni in vertikalni osi, zgornji del okna pa samo po horizontalni osi. Okno je po izgledu in dimenzijah enako obstoječim tri-partitnimoknom v Pt in 1. Nd. Glej arhitekturo in izmeri obstoječe okno. V ceni upoštevati tudi zunanjo bakreno polico z debelino pločevine d = 1,0 mm razvite širine 60 cm in notranjo polico iz masivnega jesenovega lesa cl- 3 cm. Kljuka medeninasta v obliki po izbiri arhitekta. </t>
  </si>
  <si>
    <t xml:space="preserve"> CŠOD FRANKOPANSKA MANSARDA FAZA l.a</t>
  </si>
</sst>
</file>

<file path=xl/styles.xml><?xml version="1.0" encoding="utf-8"?>
<styleSheet xmlns="http://schemas.openxmlformats.org/spreadsheetml/2006/main">
  <numFmts count="4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quot;_);\(#,##0\ &quot;€&quot;\)"/>
    <numFmt numFmtId="167" formatCode="#,##0\ &quot;€&quot;_);[Red]\(#,##0\ &quot;€&quot;\)"/>
    <numFmt numFmtId="168" formatCode="#,##0.00\ &quot;€&quot;_);\(#,##0.00\ &quot;€&quot;\)"/>
    <numFmt numFmtId="169" formatCode="#,##0.00\ &quot;€&quot;_);[Red]\(#,##0.00\ &quot;€&quot;\)"/>
    <numFmt numFmtId="170" formatCode="_ * #,##0_)\ &quot;€&quot;_ ;_ * \(#,##0\)\ &quot;€&quot;_ ;_ * &quot;-&quot;_)\ &quot;€&quot;_ ;_ @_ "/>
    <numFmt numFmtId="171" formatCode="_ * #,##0_)\ _€_ ;_ * \(#,##0\)\ _€_ ;_ * &quot;-&quot;_)\ _€_ ;_ @_ "/>
    <numFmt numFmtId="172" formatCode="_ * #,##0.00_)\ &quot;€&quot;_ ;_ * \(#,##0.00\)\ &quot;€&quot;_ ;_ * &quot;-&quot;??_)\ &quot;€&quot;_ ;_ @_ "/>
    <numFmt numFmtId="173" formatCode="_ * #,##0.00_)\ _€_ ;_ * \(#,##0.00\)\ _€_ ;_ * &quot;-&quot;??_)\ _€_ ;_ @_ "/>
    <numFmt numFmtId="174" formatCode="#,##0\ &quot;SIT&quot;;\-#,##0\ &quot;SIT&quot;"/>
    <numFmt numFmtId="175" formatCode="#,##0\ &quot;SIT&quot;;[Red]\-#,##0\ &quot;SIT&quot;"/>
    <numFmt numFmtId="176" formatCode="#,##0.00\ &quot;SIT&quot;;\-#,##0.00\ &quot;SIT&quot;"/>
    <numFmt numFmtId="177" formatCode="#,##0.00\ &quot;SIT&quot;;[Red]\-#,##0.00\ &quot;SIT&quot;"/>
    <numFmt numFmtId="178" formatCode="_-* #,##0\ &quot;SIT&quot;_-;\-* #,##0\ &quot;SIT&quot;_-;_-* &quot;-&quot;\ &quot;SIT&quot;_-;_-@_-"/>
    <numFmt numFmtId="179" formatCode="_-* #,##0\ _S_I_T_-;\-* #,##0\ _S_I_T_-;_-* &quot;-&quot;\ _S_I_T_-;_-@_-"/>
    <numFmt numFmtId="180" formatCode="_-* #,##0.00\ &quot;SIT&quot;_-;\-* #,##0.00\ &quot;SIT&quot;_-;_-* &quot;-&quot;??\ &quot;SIT&quot;_-;_-@_-"/>
    <numFmt numFmtId="181" formatCode="_-* #,##0.00\ _S_I_T_-;\-* #,##0.00\ _S_I_T_-;_-* &quot;-&quot;??\ _S_I_T_-;_-@_-"/>
    <numFmt numFmtId="182" formatCode="&quot;$&quot;#,##0_);\(&quot;$&quot;#,##0\)"/>
    <numFmt numFmtId="183" formatCode="&quot;$&quot;#,##0_);[Red]\(&quot;$&quot;#,##0\)"/>
    <numFmt numFmtId="184" formatCode="&quot;$&quot;#,##0.00_);\(&quot;$&quot;#,##0.00\)"/>
    <numFmt numFmtId="185" formatCode="&quot;$&quot;#,##0.00_);[Red]\(&quot;$&quot;#,##0.00\)"/>
    <numFmt numFmtId="186" formatCode="_(&quot;$&quot;* #,##0_);_(&quot;$&quot;* \(#,##0\);_(&quot;$&quot;* &quot;-&quot;_);_(@_)"/>
    <numFmt numFmtId="187" formatCode="_(* #,##0_);_(* \(#,##0\);_(* &quot;-&quot;_);_(@_)"/>
    <numFmt numFmtId="188" formatCode="_(&quot;$&quot;* #,##0.00_);_(&quot;$&quot;* \(#,##0.00\);_(&quot;$&quot;* &quot;-&quot;??_);_(@_)"/>
    <numFmt numFmtId="189" formatCode="_(* #,##0.00_);_(* \(#,##0.00\);_(* &quot;-&quot;??_);_(@_)"/>
    <numFmt numFmtId="190" formatCode="0.00;[Red]0.00"/>
    <numFmt numFmtId="191" formatCode="#,##0.00;[Red]#,##0.00"/>
    <numFmt numFmtId="192" formatCode="#,##0.0"/>
    <numFmt numFmtId="193" formatCode="#,##0.0;[Red]#,##0.0"/>
    <numFmt numFmtId="194" formatCode="#,##0.00\ &quot;SIT&quot;"/>
    <numFmt numFmtId="195" formatCode="&quot;True&quot;;&quot;True&quot;;&quot;False&quot;"/>
    <numFmt numFmtId="196" formatCode="&quot;On&quot;;&quot;On&quot;;&quot;Off&quot;"/>
    <numFmt numFmtId="197" formatCode="#,##0.00\ &quot;€&quot;"/>
    <numFmt numFmtId="198" formatCode="[$€-2]\ #,##0.00_);[Red]\([$€-2]\ #,##0.00\)"/>
    <numFmt numFmtId="199" formatCode="#,##0.00\ &quot;€&quot;;[Red]#,##0.00\ &quot;€&quot;"/>
    <numFmt numFmtId="200" formatCode="0&quot;.&quot;"/>
    <numFmt numFmtId="201" formatCode="_-* #,##0.00\ [$€-1]_-;\-* #,##0.00\ [$€-1]_-;_-* &quot;-&quot;??\ [$€-1]_-;_-@_-"/>
    <numFmt numFmtId="202" formatCode="#,##0\ &quot;€&quot;"/>
    <numFmt numFmtId="203" formatCode="&quot;Yes&quot;;&quot;Yes&quot;;&quot;No&quot;"/>
    <numFmt numFmtId="204" formatCode="0.0"/>
  </numFmts>
  <fonts count="64">
    <font>
      <sz val="10"/>
      <color indexed="9"/>
      <name val=".CourSL"/>
      <family val="0"/>
    </font>
    <font>
      <sz val="10"/>
      <name val="SL Dutch"/>
      <family val="0"/>
    </font>
    <font>
      <u val="single"/>
      <sz val="10"/>
      <color indexed="12"/>
      <name val="SL Dutch"/>
      <family val="0"/>
    </font>
    <font>
      <sz val="12"/>
      <color indexed="8"/>
      <name val="Arial Narrow"/>
      <family val="2"/>
    </font>
    <font>
      <b/>
      <sz val="12"/>
      <color indexed="16"/>
      <name val="Arial Narrow"/>
      <family val="2"/>
    </font>
    <font>
      <b/>
      <i/>
      <sz val="12"/>
      <color indexed="8"/>
      <name val="Arial Narrow"/>
      <family val="2"/>
    </font>
    <font>
      <b/>
      <i/>
      <sz val="12"/>
      <color indexed="16"/>
      <name val="Arial Narrow"/>
      <family val="2"/>
    </font>
    <font>
      <b/>
      <i/>
      <sz val="16"/>
      <color indexed="16"/>
      <name val="Arial Narrow"/>
      <family val="2"/>
    </font>
    <font>
      <b/>
      <sz val="12"/>
      <color indexed="8"/>
      <name val="Arial Narrow"/>
      <family val="2"/>
    </font>
    <font>
      <sz val="11"/>
      <name val="Arial Narrow"/>
      <family val="2"/>
    </font>
    <font>
      <sz val="11"/>
      <color indexed="16"/>
      <name val="Arial Narrow"/>
      <family val="2"/>
    </font>
    <font>
      <b/>
      <sz val="11"/>
      <color indexed="16"/>
      <name val="Arial Narrow"/>
      <family val="2"/>
    </font>
    <font>
      <b/>
      <i/>
      <sz val="14"/>
      <color indexed="8"/>
      <name val="Arial Narrow"/>
      <family val="2"/>
    </font>
    <font>
      <b/>
      <i/>
      <sz val="14"/>
      <color indexed="16"/>
      <name val="Arial Narrow"/>
      <family val="2"/>
    </font>
    <font>
      <b/>
      <i/>
      <sz val="11"/>
      <name val="Arial Narrow"/>
      <family val="2"/>
    </font>
    <font>
      <sz val="10"/>
      <name val="Arial CE"/>
      <family val="0"/>
    </font>
    <font>
      <sz val="10"/>
      <name val="Arial"/>
      <family val="2"/>
    </font>
    <font>
      <sz val="11"/>
      <color indexed="8"/>
      <name val="Calibri"/>
      <family val="2"/>
    </font>
    <font>
      <b/>
      <sz val="10"/>
      <name val="Arial"/>
      <family val="2"/>
    </font>
    <font>
      <sz val="11"/>
      <name val="Arial"/>
      <family val="2"/>
    </font>
    <font>
      <sz val="10"/>
      <name val="Arial Narrow"/>
      <family val="2"/>
    </font>
    <font>
      <sz val="10"/>
      <color indexed="9"/>
      <name val="Arial"/>
      <family val="2"/>
    </font>
    <font>
      <b/>
      <i/>
      <sz val="10"/>
      <name val="Arial"/>
      <family val="2"/>
    </font>
    <font>
      <b/>
      <sz val="9"/>
      <name val="Arial"/>
      <family val="2"/>
    </font>
    <font>
      <sz val="9"/>
      <name val="Arial"/>
      <family val="2"/>
    </font>
    <font>
      <sz val="8"/>
      <color indexed="9"/>
      <name val="Arial"/>
      <family val="2"/>
    </font>
    <font>
      <b/>
      <sz val="10"/>
      <name val="Arial Narrow"/>
      <family val="2"/>
    </font>
    <font>
      <b/>
      <sz val="11"/>
      <name val="Arial"/>
      <family val="2"/>
    </font>
    <font>
      <b/>
      <sz val="14"/>
      <color indexed="8"/>
      <name val="Arial Narrow"/>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5"/>
      <name val=".CourSL"/>
      <family val="0"/>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9C6500"/>
      <name val="Calibri"/>
      <family val="2"/>
    </font>
    <font>
      <u val="single"/>
      <sz val="10"/>
      <color theme="11"/>
      <name val=".CourSL"/>
      <family val="0"/>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indexed="43"/>
        <bgColor indexed="64"/>
      </patternFill>
    </fill>
    <fill>
      <patternFill patternType="solid">
        <fgColor indexed="51"/>
        <bgColor indexed="64"/>
      </patternFill>
    </fill>
    <fill>
      <patternFill patternType="solid">
        <fgColor indexed="22"/>
        <bgColor indexed="64"/>
      </patternFill>
    </fill>
  </fills>
  <borders count="32">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right/>
      <top style="thin"/>
      <bottom/>
    </border>
    <border>
      <left/>
      <right/>
      <top/>
      <bottom style="double"/>
    </border>
    <border>
      <left>
        <color indexed="63"/>
      </left>
      <right style="hair"/>
      <top style="hair"/>
      <bottom>
        <color indexed="63"/>
      </bottom>
    </border>
    <border>
      <left style="hair"/>
      <right style="hair"/>
      <top style="hair"/>
      <bottom>
        <color indexed="63"/>
      </bottom>
    </border>
    <border>
      <left style="thin"/>
      <right>
        <color indexed="63"/>
      </right>
      <top>
        <color indexed="63"/>
      </top>
      <bottom>
        <color indexed="63"/>
      </bottom>
    </border>
    <border>
      <left style="hair"/>
      <right style="hair"/>
      <top>
        <color indexed="63"/>
      </top>
      <bottom>
        <color indexed="63"/>
      </bottom>
    </border>
    <border>
      <left>
        <color indexed="63"/>
      </left>
      <right style="hair"/>
      <top>
        <color indexed="63"/>
      </top>
      <bottom style="hair"/>
    </border>
    <border>
      <left style="hair"/>
      <right style="hair"/>
      <top>
        <color indexed="63"/>
      </top>
      <bottom style="hair"/>
    </border>
    <border>
      <left style="hair"/>
      <right>
        <color indexed="63"/>
      </right>
      <top>
        <color indexed="63"/>
      </top>
      <bottom style="hair"/>
    </border>
    <border>
      <left style="thin"/>
      <right style="thin"/>
      <top style="thin"/>
      <bottom style="thin"/>
    </border>
    <border>
      <left style="hair"/>
      <right style="hair"/>
      <top style="hair"/>
      <bottom style="hair"/>
    </border>
    <border>
      <left>
        <color indexed="63"/>
      </left>
      <right style="hair"/>
      <top style="hair"/>
      <bottom style="hair"/>
    </border>
    <border>
      <left style="thin"/>
      <right style="thin"/>
      <top>
        <color indexed="63"/>
      </top>
      <bottom style="thin"/>
    </border>
    <border>
      <left style="thin"/>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s>
  <cellStyleXfs count="74">
    <xf numFmtId="0" fontId="0" fillId="0" borderId="0">
      <alignment horizontal="left" wrapText="1"/>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181" fontId="15" fillId="0" borderId="0" applyFont="0" applyFill="0" applyBorder="0" applyAlignment="0" applyProtection="0"/>
    <xf numFmtId="0" fontId="48" fillId="20" borderId="0" applyNumberFormat="0" applyBorder="0" applyAlignment="0" applyProtection="0"/>
    <xf numFmtId="0" fontId="17" fillId="0" borderId="0">
      <alignment/>
      <protection/>
    </xf>
    <xf numFmtId="0" fontId="2" fillId="0" borderId="0" applyNumberFormat="0" applyFill="0" applyBorder="0" applyAlignment="0" applyProtection="0"/>
    <xf numFmtId="0" fontId="49" fillId="21" borderId="1" applyNumberFormat="0" applyAlignment="0" applyProtection="0"/>
    <xf numFmtId="0" fontId="50" fillId="0" borderId="0" applyNumberFormat="0" applyFill="0" applyBorder="0" applyAlignment="0" applyProtection="0"/>
    <xf numFmtId="0" fontId="51" fillId="0" borderId="2" applyNumberFormat="0" applyFill="0" applyAlignment="0" applyProtection="0"/>
    <xf numFmtId="0" fontId="52" fillId="0" borderId="3" applyNumberFormat="0" applyFill="0" applyAlignment="0" applyProtection="0"/>
    <xf numFmtId="0" fontId="53" fillId="0" borderId="4" applyNumberFormat="0" applyFill="0" applyAlignment="0" applyProtection="0"/>
    <xf numFmtId="0" fontId="53" fillId="0" borderId="0" applyNumberFormat="0" applyFill="0" applyBorder="0" applyAlignment="0" applyProtection="0"/>
    <xf numFmtId="0" fontId="15" fillId="0" borderId="0">
      <alignment/>
      <protection/>
    </xf>
    <xf numFmtId="0" fontId="19" fillId="0" borderId="0">
      <alignment/>
      <protection/>
    </xf>
    <xf numFmtId="0" fontId="15" fillId="0" borderId="0">
      <alignment/>
      <protection/>
    </xf>
    <xf numFmtId="0" fontId="15" fillId="0" borderId="0">
      <alignment/>
      <protection/>
    </xf>
    <xf numFmtId="0" fontId="17" fillId="0" borderId="0">
      <alignment/>
      <protection/>
    </xf>
    <xf numFmtId="0" fontId="16" fillId="0" borderId="0">
      <alignment/>
      <protection/>
    </xf>
    <xf numFmtId="0" fontId="54" fillId="22" borderId="0" applyNumberFormat="0" applyBorder="0" applyAlignment="0" applyProtection="0"/>
    <xf numFmtId="0" fontId="55" fillId="0" borderId="0" applyNumberFormat="0" applyFill="0" applyBorder="0" applyAlignment="0" applyProtection="0"/>
    <xf numFmtId="9" fontId="1" fillId="0" borderId="0" applyFont="0" applyFill="0" applyBorder="0" applyAlignment="0" applyProtection="0"/>
    <xf numFmtId="9" fontId="15" fillId="0" borderId="0" applyFont="0" applyFill="0" applyBorder="0" applyAlignment="0" applyProtection="0"/>
    <xf numFmtId="0" fontId="0" fillId="23" borderId="5" applyNumberFormat="0" applyFon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47" fillId="29" borderId="0" applyNumberFormat="0" applyBorder="0" applyAlignment="0" applyProtection="0"/>
    <xf numFmtId="0" fontId="58" fillId="0" borderId="6" applyNumberFormat="0" applyFill="0" applyAlignment="0" applyProtection="0"/>
    <xf numFmtId="0" fontId="59" fillId="30" borderId="7" applyNumberFormat="0" applyAlignment="0" applyProtection="0"/>
    <xf numFmtId="0" fontId="60" fillId="21" borderId="8" applyNumberFormat="0" applyAlignment="0" applyProtection="0"/>
    <xf numFmtId="0" fontId="61" fillId="31" borderId="0" applyNumberFormat="0" applyBorder="0" applyAlignment="0" applyProtection="0"/>
    <xf numFmtId="0" fontId="15" fillId="0" borderId="0">
      <alignment/>
      <protection/>
    </xf>
    <xf numFmtId="180" fontId="1" fillId="0" borderId="0" applyFont="0" applyFill="0" applyBorder="0" applyAlignment="0" applyProtection="0"/>
    <xf numFmtId="178" fontId="1" fillId="0" borderId="0" applyFont="0" applyFill="0" applyBorder="0" applyAlignment="0" applyProtection="0"/>
    <xf numFmtId="180" fontId="15" fillId="0" borderId="0" applyFont="0" applyFill="0" applyBorder="0" applyAlignment="0" applyProtection="0"/>
    <xf numFmtId="181" fontId="1" fillId="0" borderId="0" applyFont="0" applyFill="0" applyBorder="0" applyAlignment="0" applyProtection="0"/>
    <xf numFmtId="179" fontId="1" fillId="0" borderId="0" applyFont="0" applyFill="0" applyBorder="0" applyAlignment="0" applyProtection="0"/>
    <xf numFmtId="0" fontId="62" fillId="32" borderId="8" applyNumberFormat="0" applyAlignment="0" applyProtection="0"/>
    <xf numFmtId="0" fontId="63" fillId="0" borderId="9" applyNumberFormat="0" applyFill="0" applyAlignment="0" applyProtection="0"/>
  </cellStyleXfs>
  <cellXfs count="174">
    <xf numFmtId="0" fontId="0" fillId="0" borderId="0" xfId="0" applyAlignment="1">
      <alignment horizontal="left" wrapText="1"/>
    </xf>
    <xf numFmtId="0" fontId="3" fillId="0" borderId="0" xfId="0" applyFont="1" applyAlignment="1" applyProtection="1">
      <alignment/>
      <protection/>
    </xf>
    <xf numFmtId="0" fontId="4" fillId="0" borderId="0" xfId="0" applyFont="1" applyAlignment="1" applyProtection="1">
      <alignment/>
      <protection/>
    </xf>
    <xf numFmtId="0" fontId="5" fillId="0" borderId="0" xfId="0" applyFont="1" applyAlignment="1" applyProtection="1">
      <alignment/>
      <protection/>
    </xf>
    <xf numFmtId="0" fontId="6" fillId="0" borderId="0" xfId="0" applyFont="1" applyAlignment="1" applyProtection="1">
      <alignment/>
      <protection/>
    </xf>
    <xf numFmtId="0" fontId="7" fillId="0" borderId="0" xfId="0" applyFont="1" applyAlignment="1" applyProtection="1">
      <alignment horizontal="center" vertical="center" wrapText="1"/>
      <protection/>
    </xf>
    <xf numFmtId="0" fontId="6" fillId="0" borderId="0" xfId="0" applyFont="1" applyAlignment="1" applyProtection="1">
      <alignment horizontal="center"/>
      <protection/>
    </xf>
    <xf numFmtId="0" fontId="8" fillId="0" borderId="0" xfId="0" applyFont="1" applyAlignment="1" applyProtection="1">
      <alignment horizontal="center" vertical="center" wrapText="1"/>
      <protection/>
    </xf>
    <xf numFmtId="0" fontId="3" fillId="0" borderId="10" xfId="0" applyFont="1" applyBorder="1" applyAlignment="1" applyProtection="1">
      <alignment/>
      <protection/>
    </xf>
    <xf numFmtId="0" fontId="3" fillId="0" borderId="0" xfId="0" applyFont="1" applyBorder="1" applyAlignment="1" applyProtection="1">
      <alignment/>
      <protection/>
    </xf>
    <xf numFmtId="0" fontId="3" fillId="0" borderId="11" xfId="0" applyFont="1" applyBorder="1" applyAlignment="1" applyProtection="1">
      <alignment/>
      <protection/>
    </xf>
    <xf numFmtId="0" fontId="10" fillId="0" borderId="0" xfId="0" applyFont="1" applyBorder="1" applyAlignment="1" applyProtection="1">
      <alignment/>
      <protection/>
    </xf>
    <xf numFmtId="0" fontId="10" fillId="0" borderId="11" xfId="0" applyFont="1" applyBorder="1" applyAlignment="1" applyProtection="1">
      <alignment/>
      <protection/>
    </xf>
    <xf numFmtId="10" fontId="3" fillId="0" borderId="11" xfId="51" applyNumberFormat="1" applyFont="1" applyBorder="1" applyAlignment="1" applyProtection="1">
      <alignment/>
      <protection/>
    </xf>
    <xf numFmtId="0" fontId="12" fillId="0" borderId="0" xfId="0" applyFont="1" applyAlignment="1" applyProtection="1">
      <alignment/>
      <protection/>
    </xf>
    <xf numFmtId="0" fontId="13" fillId="0" borderId="0" xfId="0" applyFont="1" applyAlignment="1" applyProtection="1">
      <alignment/>
      <protection/>
    </xf>
    <xf numFmtId="0" fontId="11" fillId="0" borderId="0" xfId="0" applyFont="1" applyAlignment="1" applyProtection="1">
      <alignment/>
      <protection/>
    </xf>
    <xf numFmtId="0" fontId="5" fillId="0" borderId="10" xfId="0" applyFont="1" applyBorder="1" applyAlignment="1" applyProtection="1">
      <alignment/>
      <protection/>
    </xf>
    <xf numFmtId="0" fontId="15" fillId="0" borderId="0" xfId="0" applyFont="1" applyAlignment="1" applyProtection="1">
      <alignment horizontal="center" vertical="top" wrapText="1"/>
      <protection/>
    </xf>
    <xf numFmtId="49" fontId="16" fillId="0" borderId="0" xfId="0" applyNumberFormat="1" applyFont="1" applyFill="1" applyBorder="1" applyAlignment="1" applyProtection="1">
      <alignment vertical="top" wrapText="1"/>
      <protection/>
    </xf>
    <xf numFmtId="0" fontId="5" fillId="0" borderId="0" xfId="0" applyFont="1" applyBorder="1" applyAlignment="1" applyProtection="1">
      <alignment/>
      <protection/>
    </xf>
    <xf numFmtId="0" fontId="14" fillId="0" borderId="0" xfId="0" applyFont="1" applyBorder="1" applyAlignment="1" applyProtection="1">
      <alignment horizontal="center"/>
      <protection/>
    </xf>
    <xf numFmtId="0" fontId="16" fillId="0" borderId="0" xfId="48" applyFont="1" applyFill="1" applyBorder="1" applyAlignment="1" applyProtection="1">
      <alignment horizontal="center" vertical="top" wrapText="1"/>
      <protection/>
    </xf>
    <xf numFmtId="197" fontId="13" fillId="0" borderId="0" xfId="67" applyNumberFormat="1" applyFont="1" applyAlignment="1" applyProtection="1">
      <alignment/>
      <protection/>
    </xf>
    <xf numFmtId="197" fontId="3" fillId="0" borderId="0" xfId="0" applyNumberFormat="1" applyFont="1" applyAlignment="1" applyProtection="1">
      <alignment/>
      <protection/>
    </xf>
    <xf numFmtId="197" fontId="5" fillId="0" borderId="0" xfId="0" applyNumberFormat="1" applyFont="1" applyAlignment="1" applyProtection="1">
      <alignment/>
      <protection/>
    </xf>
    <xf numFmtId="197" fontId="8" fillId="0" borderId="0" xfId="0" applyNumberFormat="1" applyFont="1" applyAlignment="1" applyProtection="1">
      <alignment/>
      <protection/>
    </xf>
    <xf numFmtId="197" fontId="3" fillId="0" borderId="0" xfId="0" applyNumberFormat="1" applyFont="1" applyBorder="1" applyAlignment="1" applyProtection="1">
      <alignment/>
      <protection/>
    </xf>
    <xf numFmtId="197" fontId="3" fillId="0" borderId="11" xfId="0" applyNumberFormat="1" applyFont="1" applyBorder="1" applyAlignment="1" applyProtection="1">
      <alignment/>
      <protection/>
    </xf>
    <xf numFmtId="197" fontId="8" fillId="0" borderId="0" xfId="0" applyNumberFormat="1" applyFont="1" applyBorder="1" applyAlignment="1" applyProtection="1">
      <alignment/>
      <protection/>
    </xf>
    <xf numFmtId="197" fontId="3" fillId="0" borderId="0" xfId="0" applyNumberFormat="1" applyFont="1" applyBorder="1" applyAlignment="1" applyProtection="1">
      <alignment horizontal="right"/>
      <protection/>
    </xf>
    <xf numFmtId="197" fontId="16" fillId="0" borderId="0" xfId="0" applyNumberFormat="1" applyFont="1" applyFill="1" applyBorder="1" applyAlignment="1" applyProtection="1">
      <alignment horizontal="right" wrapText="1"/>
      <protection/>
    </xf>
    <xf numFmtId="0" fontId="11" fillId="0" borderId="10" xfId="0" applyFont="1" applyBorder="1" applyAlignment="1" applyProtection="1">
      <alignment/>
      <protection/>
    </xf>
    <xf numFmtId="197" fontId="3" fillId="0" borderId="10" xfId="0" applyNumberFormat="1" applyFont="1" applyBorder="1" applyAlignment="1" applyProtection="1">
      <alignment/>
      <protection/>
    </xf>
    <xf numFmtId="197" fontId="8" fillId="0" borderId="10" xfId="0" applyNumberFormat="1" applyFont="1" applyBorder="1" applyAlignment="1" applyProtection="1">
      <alignment horizontal="right"/>
      <protection/>
    </xf>
    <xf numFmtId="197" fontId="8" fillId="0" borderId="0" xfId="0" applyNumberFormat="1" applyFont="1" applyBorder="1" applyAlignment="1" applyProtection="1">
      <alignment horizontal="right"/>
      <protection/>
    </xf>
    <xf numFmtId="0" fontId="0" fillId="0" borderId="0" xfId="0" applyAlignment="1" applyProtection="1">
      <alignment horizontal="left" wrapText="1"/>
      <protection/>
    </xf>
    <xf numFmtId="197" fontId="0" fillId="0" borderId="0" xfId="0" applyNumberFormat="1" applyAlignment="1" applyProtection="1">
      <alignment horizontal="left" wrapText="1"/>
      <protection/>
    </xf>
    <xf numFmtId="0" fontId="18" fillId="0" borderId="12" xfId="0" applyFont="1" applyFill="1" applyBorder="1" applyAlignment="1">
      <alignment horizontal="center"/>
    </xf>
    <xf numFmtId="0" fontId="18" fillId="0" borderId="13" xfId="0" applyFont="1" applyFill="1" applyBorder="1" applyAlignment="1">
      <alignment horizontal="center"/>
    </xf>
    <xf numFmtId="49" fontId="18" fillId="0" borderId="0" xfId="0" applyNumberFormat="1" applyFont="1" applyFill="1" applyBorder="1" applyAlignment="1" applyProtection="1">
      <alignment horizontal="center"/>
      <protection/>
    </xf>
    <xf numFmtId="0" fontId="18" fillId="0" borderId="0" xfId="0" applyFont="1" applyFill="1" applyBorder="1" applyAlignment="1" applyProtection="1">
      <alignment horizontal="center" wrapText="1"/>
      <protection/>
    </xf>
    <xf numFmtId="0" fontId="18" fillId="0" borderId="0" xfId="0" applyFont="1" applyFill="1" applyBorder="1" applyAlignment="1" applyProtection="1">
      <alignment horizontal="center"/>
      <protection/>
    </xf>
    <xf numFmtId="197" fontId="18" fillId="0" borderId="0" xfId="0" applyNumberFormat="1" applyFont="1" applyFill="1" applyBorder="1" applyAlignment="1" applyProtection="1">
      <alignment horizontal="center"/>
      <protection/>
    </xf>
    <xf numFmtId="0" fontId="18" fillId="0" borderId="0" xfId="0" applyFont="1" applyFill="1" applyBorder="1" applyAlignment="1">
      <alignment horizontal="center"/>
    </xf>
    <xf numFmtId="0" fontId="22" fillId="0" borderId="0" xfId="0" applyFont="1" applyFill="1" applyBorder="1" applyAlignment="1">
      <alignment horizontal="left" wrapText="1"/>
    </xf>
    <xf numFmtId="0" fontId="22" fillId="0" borderId="14" xfId="0" applyFont="1" applyFill="1" applyBorder="1" applyAlignment="1">
      <alignment horizontal="left" wrapText="1"/>
    </xf>
    <xf numFmtId="0" fontId="22" fillId="0" borderId="15" xfId="0" applyFont="1" applyFill="1" applyBorder="1" applyAlignment="1">
      <alignment horizontal="left" wrapText="1"/>
    </xf>
    <xf numFmtId="49" fontId="16" fillId="0" borderId="0" xfId="0" applyNumberFormat="1" applyFont="1" applyBorder="1" applyAlignment="1" applyProtection="1">
      <alignment horizontal="center" vertical="top" wrapText="1"/>
      <protection/>
    </xf>
    <xf numFmtId="0" fontId="16" fillId="0" borderId="0" xfId="0" applyFont="1" applyBorder="1" applyAlignment="1" applyProtection="1">
      <alignment horizontal="left" vertical="top" wrapText="1"/>
      <protection/>
    </xf>
    <xf numFmtId="0" fontId="16" fillId="0" borderId="0" xfId="0" applyFont="1" applyBorder="1" applyAlignment="1" applyProtection="1">
      <alignment horizontal="center" wrapText="1"/>
      <protection/>
    </xf>
    <xf numFmtId="4" fontId="16" fillId="0" borderId="0" xfId="0" applyNumberFormat="1" applyFont="1" applyBorder="1" applyAlignment="1" applyProtection="1">
      <alignment horizontal="right" wrapText="1"/>
      <protection/>
    </xf>
    <xf numFmtId="197" fontId="16" fillId="0" borderId="0" xfId="0" applyNumberFormat="1" applyFont="1" applyBorder="1" applyAlignment="1" applyProtection="1">
      <alignment horizontal="right" wrapText="1"/>
      <protection/>
    </xf>
    <xf numFmtId="0" fontId="21" fillId="0" borderId="0" xfId="0" applyFont="1" applyBorder="1" applyAlignment="1">
      <alignment horizontal="left" wrapText="1"/>
    </xf>
    <xf numFmtId="191" fontId="16" fillId="0" borderId="0" xfId="0" applyNumberFormat="1" applyFont="1" applyBorder="1" applyAlignment="1">
      <alignment horizontal="right" wrapText="1"/>
    </xf>
    <xf numFmtId="0" fontId="18" fillId="0" borderId="0" xfId="0" applyFont="1" applyBorder="1" applyAlignment="1">
      <alignment horizontal="left" wrapText="1"/>
    </xf>
    <xf numFmtId="191" fontId="18" fillId="0" borderId="0" xfId="0" applyNumberFormat="1" applyFont="1" applyBorder="1" applyAlignment="1">
      <alignment horizontal="right" wrapText="1"/>
    </xf>
    <xf numFmtId="49" fontId="18" fillId="0" borderId="0" xfId="0" applyNumberFormat="1" applyFont="1" applyBorder="1" applyAlignment="1" applyProtection="1">
      <alignment horizontal="center" vertical="top" wrapText="1"/>
      <protection/>
    </xf>
    <xf numFmtId="0" fontId="18" fillId="0" borderId="0" xfId="0" applyFont="1" applyBorder="1" applyAlignment="1" applyProtection="1">
      <alignment horizontal="left" vertical="top" wrapText="1"/>
      <protection/>
    </xf>
    <xf numFmtId="191" fontId="16" fillId="0" borderId="0" xfId="0" applyNumberFormat="1" applyFont="1" applyBorder="1" applyAlignment="1" applyProtection="1">
      <alignment horizontal="right" wrapText="1"/>
      <protection/>
    </xf>
    <xf numFmtId="0" fontId="23" fillId="0" borderId="0" xfId="0" applyFont="1" applyBorder="1" applyAlignment="1" applyProtection="1">
      <alignment horizontal="center" wrapText="1"/>
      <protection/>
    </xf>
    <xf numFmtId="4" fontId="23" fillId="0" borderId="0" xfId="0" applyNumberFormat="1" applyFont="1" applyBorder="1" applyAlignment="1" applyProtection="1">
      <alignment horizontal="right" wrapText="1"/>
      <protection/>
    </xf>
    <xf numFmtId="191" fontId="23" fillId="0" borderId="0" xfId="0" applyNumberFormat="1" applyFont="1" applyBorder="1" applyAlignment="1" applyProtection="1">
      <alignment horizontal="right" wrapText="1"/>
      <protection/>
    </xf>
    <xf numFmtId="197" fontId="23" fillId="0" borderId="0" xfId="0" applyNumberFormat="1" applyFont="1" applyBorder="1" applyAlignment="1" applyProtection="1">
      <alignment horizontal="right" wrapText="1"/>
      <protection/>
    </xf>
    <xf numFmtId="191" fontId="23" fillId="0" borderId="0" xfId="0" applyNumberFormat="1" applyFont="1" applyBorder="1" applyAlignment="1">
      <alignment horizontal="right" wrapText="1"/>
    </xf>
    <xf numFmtId="0" fontId="22" fillId="0" borderId="0" xfId="0" applyFont="1" applyBorder="1" applyAlignment="1">
      <alignment horizontal="left" wrapText="1"/>
    </xf>
    <xf numFmtId="0" fontId="24" fillId="0" borderId="0" xfId="0" applyFont="1" applyBorder="1" applyAlignment="1" applyProtection="1">
      <alignment horizontal="center" wrapText="1"/>
      <protection/>
    </xf>
    <xf numFmtId="4" fontId="24" fillId="0" borderId="0" xfId="0" applyNumberFormat="1" applyFont="1" applyBorder="1" applyAlignment="1" applyProtection="1">
      <alignment horizontal="right" wrapText="1"/>
      <protection/>
    </xf>
    <xf numFmtId="197" fontId="24" fillId="0" borderId="0" xfId="0" applyNumberFormat="1" applyFont="1" applyBorder="1" applyAlignment="1" applyProtection="1">
      <alignment horizontal="right" wrapText="1"/>
      <protection/>
    </xf>
    <xf numFmtId="191" fontId="24" fillId="0" borderId="0" xfId="0" applyNumberFormat="1" applyFont="1" applyBorder="1" applyAlignment="1">
      <alignment horizontal="right" wrapText="1"/>
    </xf>
    <xf numFmtId="0" fontId="18" fillId="0" borderId="16" xfId="0" applyFont="1" applyBorder="1" applyAlignment="1">
      <alignment horizontal="left" wrapText="1"/>
    </xf>
    <xf numFmtId="191" fontId="23" fillId="0" borderId="17" xfId="0" applyNumberFormat="1" applyFont="1" applyBorder="1" applyAlignment="1">
      <alignment horizontal="right" wrapText="1"/>
    </xf>
    <xf numFmtId="0" fontId="18" fillId="0" borderId="17" xfId="0" applyFont="1" applyBorder="1" applyAlignment="1">
      <alignment horizontal="left" wrapText="1"/>
    </xf>
    <xf numFmtId="0" fontId="22" fillId="0" borderId="12" xfId="0" applyFont="1" applyBorder="1" applyAlignment="1">
      <alignment horizontal="left" wrapText="1"/>
    </xf>
    <xf numFmtId="191" fontId="23" fillId="0" borderId="13" xfId="0" applyNumberFormat="1" applyFont="1" applyBorder="1" applyAlignment="1">
      <alignment horizontal="right" wrapText="1"/>
    </xf>
    <xf numFmtId="0" fontId="22" fillId="0" borderId="13" xfId="0" applyFont="1" applyBorder="1" applyAlignment="1">
      <alignment horizontal="left" wrapText="1"/>
    </xf>
    <xf numFmtId="0" fontId="21" fillId="0" borderId="0" xfId="0" applyFont="1" applyFill="1" applyBorder="1" applyAlignment="1">
      <alignment horizontal="left" wrapText="1"/>
    </xf>
    <xf numFmtId="191" fontId="24" fillId="0" borderId="0" xfId="0" applyNumberFormat="1" applyFont="1" applyFill="1" applyBorder="1" applyAlignment="1">
      <alignment horizontal="right" wrapText="1"/>
    </xf>
    <xf numFmtId="191" fontId="24" fillId="0" borderId="0" xfId="0" applyNumberFormat="1" applyFont="1" applyBorder="1" applyAlignment="1" applyProtection="1">
      <alignment horizontal="right" wrapText="1"/>
      <protection/>
    </xf>
    <xf numFmtId="0" fontId="18" fillId="0" borderId="18" xfId="0" applyFont="1" applyBorder="1" applyAlignment="1">
      <alignment horizontal="left" wrapText="1"/>
    </xf>
    <xf numFmtId="0" fontId="18" fillId="33" borderId="19" xfId="0" applyFont="1" applyFill="1" applyBorder="1" applyAlignment="1" applyProtection="1">
      <alignment horizontal="center" vertical="center" wrapText="1"/>
      <protection/>
    </xf>
    <xf numFmtId="197" fontId="18" fillId="33" borderId="19" xfId="0" applyNumberFormat="1" applyFont="1" applyFill="1" applyBorder="1" applyAlignment="1" applyProtection="1">
      <alignment horizontal="right" wrapText="1"/>
      <protection/>
    </xf>
    <xf numFmtId="49" fontId="18" fillId="34" borderId="19" xfId="0" applyNumberFormat="1" applyFont="1" applyFill="1" applyBorder="1" applyAlignment="1" applyProtection="1">
      <alignment horizontal="center"/>
      <protection/>
    </xf>
    <xf numFmtId="0" fontId="18" fillId="34" borderId="19" xfId="0" applyFont="1" applyFill="1" applyBorder="1" applyAlignment="1" applyProtection="1">
      <alignment horizontal="center" wrapText="1"/>
      <protection/>
    </xf>
    <xf numFmtId="0" fontId="18" fillId="34" borderId="19" xfId="0" applyFont="1" applyFill="1" applyBorder="1" applyAlignment="1" applyProtection="1">
      <alignment horizontal="center"/>
      <protection/>
    </xf>
    <xf numFmtId="197" fontId="18" fillId="34" borderId="19" xfId="0" applyNumberFormat="1" applyFont="1" applyFill="1" applyBorder="1" applyAlignment="1" applyProtection="1">
      <alignment horizontal="center"/>
      <protection/>
    </xf>
    <xf numFmtId="49" fontId="16" fillId="0" borderId="20" xfId="0" applyNumberFormat="1" applyFont="1" applyBorder="1" applyAlignment="1" applyProtection="1">
      <alignment horizontal="center" vertical="top" wrapText="1"/>
      <protection/>
    </xf>
    <xf numFmtId="199" fontId="23" fillId="33" borderId="19" xfId="0" applyNumberFormat="1" applyFont="1" applyFill="1" applyBorder="1" applyAlignment="1" applyProtection="1">
      <alignment horizontal="right" wrapText="1"/>
      <protection/>
    </xf>
    <xf numFmtId="49" fontId="16" fillId="34" borderId="19" xfId="0" applyNumberFormat="1" applyFont="1" applyFill="1" applyBorder="1" applyAlignment="1" applyProtection="1">
      <alignment horizontal="center"/>
      <protection/>
    </xf>
    <xf numFmtId="0" fontId="16" fillId="34" borderId="19" xfId="0" applyFont="1" applyFill="1" applyBorder="1" applyAlignment="1" applyProtection="1">
      <alignment horizontal="center" wrapText="1"/>
      <protection/>
    </xf>
    <xf numFmtId="0" fontId="16" fillId="34" borderId="19" xfId="0" applyFont="1" applyFill="1" applyBorder="1" applyAlignment="1" applyProtection="1">
      <alignment horizontal="center"/>
      <protection/>
    </xf>
    <xf numFmtId="197" fontId="16" fillId="34" borderId="19" xfId="0" applyNumberFormat="1" applyFont="1" applyFill="1" applyBorder="1" applyAlignment="1" applyProtection="1">
      <alignment horizontal="center"/>
      <protection/>
    </xf>
    <xf numFmtId="49" fontId="16" fillId="0" borderId="19" xfId="0" applyNumberFormat="1" applyFont="1" applyBorder="1" applyAlignment="1" applyProtection="1">
      <alignment horizontal="center" vertical="top" wrapText="1"/>
      <protection/>
    </xf>
    <xf numFmtId="0" fontId="20" fillId="0" borderId="19" xfId="0" applyFont="1" applyBorder="1" applyAlignment="1" applyProtection="1">
      <alignment horizontal="left" vertical="top" wrapText="1"/>
      <protection/>
    </xf>
    <xf numFmtId="0" fontId="24" fillId="0" borderId="19" xfId="0" applyFont="1" applyBorder="1" applyAlignment="1" applyProtection="1">
      <alignment horizontal="center" wrapText="1"/>
      <protection/>
    </xf>
    <xf numFmtId="4" fontId="24" fillId="0" borderId="19" xfId="0" applyNumberFormat="1" applyFont="1" applyBorder="1" applyAlignment="1" applyProtection="1">
      <alignment horizontal="right" wrapText="1"/>
      <protection/>
    </xf>
    <xf numFmtId="197" fontId="24" fillId="0" borderId="19" xfId="0" applyNumberFormat="1" applyFont="1" applyBorder="1" applyAlignment="1" applyProtection="1">
      <alignment horizontal="right" wrapText="1"/>
      <protection/>
    </xf>
    <xf numFmtId="0" fontId="16" fillId="0" borderId="19" xfId="0" applyFont="1" applyBorder="1" applyAlignment="1" applyProtection="1">
      <alignment horizontal="center" wrapText="1"/>
      <protection/>
    </xf>
    <xf numFmtId="4" fontId="16" fillId="0" borderId="19" xfId="0" applyNumberFormat="1" applyFont="1" applyBorder="1" applyAlignment="1" applyProtection="1">
      <alignment horizontal="right" wrapText="1"/>
      <protection/>
    </xf>
    <xf numFmtId="197" fontId="16" fillId="0" borderId="19" xfId="0" applyNumberFormat="1" applyFont="1" applyBorder="1" applyAlignment="1" applyProtection="1">
      <alignment wrapText="1"/>
      <protection/>
    </xf>
    <xf numFmtId="0" fontId="18" fillId="33" borderId="19" xfId="0" applyFont="1" applyFill="1" applyBorder="1" applyAlignment="1" applyProtection="1">
      <alignment horizontal="left" wrapText="1"/>
      <protection/>
    </xf>
    <xf numFmtId="0" fontId="22" fillId="0" borderId="21" xfId="0" applyFont="1" applyFill="1" applyBorder="1" applyAlignment="1">
      <alignment horizontal="left" wrapText="1"/>
    </xf>
    <xf numFmtId="0" fontId="22" fillId="0" borderId="20" xfId="0" applyFont="1" applyFill="1" applyBorder="1" applyAlignment="1">
      <alignment horizontal="left" wrapText="1"/>
    </xf>
    <xf numFmtId="0" fontId="25" fillId="0" borderId="21" xfId="0" applyFont="1" applyBorder="1" applyAlignment="1">
      <alignment horizontal="left" wrapText="1"/>
    </xf>
    <xf numFmtId="191" fontId="24" fillId="0" borderId="20" xfId="0" applyNumberFormat="1" applyFont="1" applyBorder="1" applyAlignment="1">
      <alignment horizontal="right" wrapText="1"/>
    </xf>
    <xf numFmtId="0" fontId="25" fillId="0" borderId="20" xfId="0" applyFont="1" applyBorder="1" applyAlignment="1">
      <alignment horizontal="left" wrapText="1"/>
    </xf>
    <xf numFmtId="0" fontId="18" fillId="0" borderId="20" xfId="0" applyFont="1" applyBorder="1" applyAlignment="1">
      <alignment horizontal="left" wrapText="1"/>
    </xf>
    <xf numFmtId="191" fontId="23" fillId="0" borderId="20" xfId="0" applyNumberFormat="1" applyFont="1" applyBorder="1" applyAlignment="1">
      <alignment horizontal="right" wrapText="1"/>
    </xf>
    <xf numFmtId="0" fontId="16" fillId="0" borderId="20" xfId="0" applyFont="1" applyBorder="1" applyAlignment="1" applyProtection="1">
      <alignment horizontal="left" vertical="top" wrapText="1"/>
      <protection/>
    </xf>
    <xf numFmtId="0" fontId="21" fillId="0" borderId="20" xfId="0" applyFont="1" applyBorder="1" applyAlignment="1">
      <alignment horizontal="left" wrapText="1"/>
    </xf>
    <xf numFmtId="1" fontId="16" fillId="0" borderId="19" xfId="0" applyNumberFormat="1" applyFont="1" applyBorder="1" applyAlignment="1" applyProtection="1">
      <alignment horizontal="center" vertical="top" wrapText="1"/>
      <protection/>
    </xf>
    <xf numFmtId="0" fontId="20" fillId="0" borderId="19" xfId="0" applyFont="1" applyFill="1" applyBorder="1" applyAlignment="1" applyProtection="1">
      <alignment horizontal="left" vertical="top" wrapText="1"/>
      <protection/>
    </xf>
    <xf numFmtId="199" fontId="23" fillId="33" borderId="22" xfId="0" applyNumberFormat="1" applyFont="1" applyFill="1" applyBorder="1" applyAlignment="1" applyProtection="1">
      <alignment horizontal="right" wrapText="1"/>
      <protection/>
    </xf>
    <xf numFmtId="49" fontId="16" fillId="0" borderId="19" xfId="0" applyNumberFormat="1" applyFont="1" applyFill="1" applyBorder="1" applyAlignment="1" applyProtection="1">
      <alignment horizontal="center" vertical="top" wrapText="1"/>
      <protection/>
    </xf>
    <xf numFmtId="0" fontId="24" fillId="0" borderId="19" xfId="0" applyFont="1" applyFill="1" applyBorder="1" applyAlignment="1" applyProtection="1">
      <alignment horizontal="center" wrapText="1"/>
      <protection/>
    </xf>
    <xf numFmtId="4" fontId="24" fillId="0" borderId="19" xfId="0" applyNumberFormat="1" applyFont="1" applyFill="1" applyBorder="1" applyAlignment="1" applyProtection="1">
      <alignment horizontal="right" wrapText="1"/>
      <protection/>
    </xf>
    <xf numFmtId="49" fontId="16" fillId="0" borderId="22" xfId="0" applyNumberFormat="1" applyFont="1" applyBorder="1" applyAlignment="1" applyProtection="1">
      <alignment horizontal="center" vertical="top" wrapText="1"/>
      <protection/>
    </xf>
    <xf numFmtId="0" fontId="16" fillId="0" borderId="12" xfId="0" applyFont="1" applyFill="1" applyBorder="1" applyAlignment="1">
      <alignment horizontal="center"/>
    </xf>
    <xf numFmtId="0" fontId="16" fillId="0" borderId="13" xfId="0" applyFont="1" applyFill="1" applyBorder="1" applyAlignment="1">
      <alignment horizontal="center"/>
    </xf>
    <xf numFmtId="0" fontId="18" fillId="33" borderId="23" xfId="0" applyFont="1" applyFill="1" applyBorder="1" applyAlignment="1" applyProtection="1">
      <alignment horizontal="center" vertical="center" wrapText="1"/>
      <protection/>
    </xf>
    <xf numFmtId="0" fontId="18" fillId="33" borderId="19" xfId="0" applyFont="1" applyFill="1" applyBorder="1" applyAlignment="1" applyProtection="1">
      <alignment horizontal="center" wrapText="1"/>
      <protection/>
    </xf>
    <xf numFmtId="0" fontId="9" fillId="0" borderId="10" xfId="0" applyFont="1" applyBorder="1" applyAlignment="1" applyProtection="1">
      <alignment/>
      <protection/>
    </xf>
    <xf numFmtId="0" fontId="24" fillId="35" borderId="19" xfId="0" applyFont="1" applyFill="1" applyBorder="1" applyAlignment="1" applyProtection="1">
      <alignment horizontal="center" wrapText="1"/>
      <protection/>
    </xf>
    <xf numFmtId="4" fontId="24" fillId="35" borderId="19" xfId="0" applyNumberFormat="1" applyFont="1" applyFill="1" applyBorder="1" applyAlignment="1" applyProtection="1">
      <alignment horizontal="right" wrapText="1"/>
      <protection/>
    </xf>
    <xf numFmtId="199" fontId="24" fillId="35" borderId="19" xfId="0" applyNumberFormat="1" applyFont="1" applyFill="1" applyBorder="1" applyAlignment="1" applyProtection="1">
      <alignment horizontal="right" wrapText="1"/>
      <protection/>
    </xf>
    <xf numFmtId="0" fontId="18" fillId="0" borderId="21" xfId="0" applyFont="1" applyBorder="1" applyAlignment="1">
      <alignment horizontal="left" wrapText="1"/>
    </xf>
    <xf numFmtId="0" fontId="21" fillId="0" borderId="21" xfId="0" applyFont="1" applyBorder="1" applyAlignment="1">
      <alignment horizontal="left" wrapText="1"/>
    </xf>
    <xf numFmtId="1" fontId="16" fillId="0" borderId="0" xfId="0" applyNumberFormat="1" applyFont="1" applyBorder="1" applyAlignment="1" applyProtection="1">
      <alignment horizontal="center" vertical="top" wrapText="1"/>
      <protection/>
    </xf>
    <xf numFmtId="0" fontId="20" fillId="0" borderId="0" xfId="0" applyFont="1" applyBorder="1" applyAlignment="1" applyProtection="1">
      <alignment horizontal="left" vertical="top" wrapText="1"/>
      <protection/>
    </xf>
    <xf numFmtId="0" fontId="9" fillId="0" borderId="0" xfId="0" applyFont="1" applyBorder="1" applyAlignment="1" applyProtection="1">
      <alignment/>
      <protection/>
    </xf>
    <xf numFmtId="0" fontId="18" fillId="0" borderId="0" xfId="0" applyFont="1" applyFill="1" applyBorder="1" applyAlignment="1" applyProtection="1">
      <alignment horizontal="left" vertical="top" wrapText="1"/>
      <protection/>
    </xf>
    <xf numFmtId="0" fontId="20" fillId="0" borderId="19" xfId="0" applyFont="1" applyBorder="1" applyAlignment="1" applyProtection="1" quotePrefix="1">
      <alignment horizontal="left" vertical="top" wrapText="1"/>
      <protection/>
    </xf>
    <xf numFmtId="0" fontId="21" fillId="0" borderId="0" xfId="0" applyFont="1" applyFill="1" applyBorder="1" applyAlignment="1" applyProtection="1">
      <alignment horizontal="left" wrapText="1"/>
      <protection/>
    </xf>
    <xf numFmtId="199" fontId="23" fillId="0" borderId="0" xfId="0" applyNumberFormat="1" applyFont="1" applyFill="1" applyBorder="1" applyAlignment="1" applyProtection="1">
      <alignment horizontal="right" wrapText="1"/>
      <protection/>
    </xf>
    <xf numFmtId="0" fontId="18" fillId="0" borderId="0" xfId="0" applyFont="1" applyFill="1" applyBorder="1" applyAlignment="1">
      <alignment horizontal="left" wrapText="1"/>
    </xf>
    <xf numFmtId="191" fontId="23" fillId="0" borderId="0" xfId="0" applyNumberFormat="1" applyFont="1" applyFill="1" applyBorder="1" applyAlignment="1">
      <alignment horizontal="right" wrapText="1"/>
    </xf>
    <xf numFmtId="0" fontId="20" fillId="0" borderId="24" xfId="0" applyFont="1" applyBorder="1" applyAlignment="1" applyProtection="1">
      <alignment horizontal="left" vertical="top" wrapText="1"/>
      <protection/>
    </xf>
    <xf numFmtId="0" fontId="24" fillId="0" borderId="25" xfId="0" applyFont="1" applyFill="1" applyBorder="1" applyAlignment="1" applyProtection="1">
      <alignment horizontal="center" wrapText="1"/>
      <protection/>
    </xf>
    <xf numFmtId="4" fontId="24" fillId="0" borderId="25" xfId="0" applyNumberFormat="1" applyFont="1" applyFill="1" applyBorder="1" applyAlignment="1" applyProtection="1">
      <alignment horizontal="right" wrapText="1"/>
      <protection/>
    </xf>
    <xf numFmtId="0" fontId="16" fillId="0" borderId="0" xfId="0" applyFont="1" applyFill="1" applyBorder="1" applyAlignment="1">
      <alignment horizontal="center"/>
    </xf>
    <xf numFmtId="49" fontId="16" fillId="0" borderId="0" xfId="0" applyNumberFormat="1" applyFont="1" applyFill="1" applyBorder="1" applyAlignment="1" applyProtection="1">
      <alignment horizontal="center"/>
      <protection/>
    </xf>
    <xf numFmtId="0" fontId="16" fillId="0" borderId="0" xfId="0" applyFont="1" applyFill="1" applyBorder="1" applyAlignment="1" applyProtection="1">
      <alignment horizontal="center" wrapText="1"/>
      <protection/>
    </xf>
    <xf numFmtId="0" fontId="16" fillId="0" borderId="0" xfId="0" applyFont="1" applyFill="1" applyBorder="1" applyAlignment="1" applyProtection="1">
      <alignment horizontal="center"/>
      <protection/>
    </xf>
    <xf numFmtId="197" fontId="16" fillId="0" borderId="0" xfId="0" applyNumberFormat="1" applyFont="1" applyFill="1" applyBorder="1" applyAlignment="1" applyProtection="1">
      <alignment horizontal="center"/>
      <protection/>
    </xf>
    <xf numFmtId="0" fontId="27" fillId="0" borderId="0" xfId="0" applyFont="1" applyFill="1" applyBorder="1" applyAlignment="1" applyProtection="1">
      <alignment horizontal="left" wrapText="1"/>
      <protection/>
    </xf>
    <xf numFmtId="0" fontId="0" fillId="0" borderId="0" xfId="0" applyAlignment="1" applyProtection="1">
      <alignment/>
      <protection/>
    </xf>
    <xf numFmtId="0" fontId="12" fillId="0" borderId="0" xfId="0" applyFont="1" applyBorder="1" applyAlignment="1" applyProtection="1">
      <alignment/>
      <protection/>
    </xf>
    <xf numFmtId="0" fontId="28" fillId="0" borderId="10" xfId="0" applyFont="1" applyBorder="1" applyAlignment="1" applyProtection="1">
      <alignment/>
      <protection/>
    </xf>
    <xf numFmtId="0" fontId="16" fillId="0" borderId="19" xfId="0" applyFont="1" applyBorder="1" applyAlignment="1" applyProtection="1">
      <alignment horizontal="left" vertical="top" wrapText="1"/>
      <protection/>
    </xf>
    <xf numFmtId="191" fontId="24" fillId="0" borderId="19" xfId="0" applyNumberFormat="1" applyFont="1" applyBorder="1" applyAlignment="1" applyProtection="1">
      <alignment horizontal="right" wrapText="1"/>
      <protection/>
    </xf>
    <xf numFmtId="0" fontId="18" fillId="0" borderId="19" xfId="0" applyFont="1" applyBorder="1" applyAlignment="1">
      <alignment horizontal="left" wrapText="1"/>
    </xf>
    <xf numFmtId="0" fontId="4" fillId="0" borderId="0" xfId="0" applyFont="1" applyAlignment="1" applyProtection="1">
      <alignment/>
      <protection/>
    </xf>
    <xf numFmtId="0" fontId="0" fillId="0" borderId="0" xfId="0" applyAlignment="1" applyProtection="1">
      <alignment/>
      <protection/>
    </xf>
    <xf numFmtId="0" fontId="18" fillId="33" borderId="19" xfId="0" applyFont="1" applyFill="1" applyBorder="1" applyAlignment="1" applyProtection="1">
      <alignment horizontal="left" wrapText="1"/>
      <protection/>
    </xf>
    <xf numFmtId="0" fontId="21" fillId="33" borderId="19" xfId="0" applyFont="1" applyFill="1" applyBorder="1" applyAlignment="1" applyProtection="1">
      <alignment horizontal="left" wrapText="1"/>
      <protection/>
    </xf>
    <xf numFmtId="0" fontId="18" fillId="33" borderId="19" xfId="0" applyFont="1" applyFill="1" applyBorder="1" applyAlignment="1" applyProtection="1">
      <alignment horizontal="left" vertical="top" wrapText="1"/>
      <protection/>
    </xf>
    <xf numFmtId="0" fontId="18" fillId="33" borderId="26" xfId="0" applyFont="1" applyFill="1" applyBorder="1" applyAlignment="1" applyProtection="1">
      <alignment horizontal="left" vertical="top" wrapText="1"/>
      <protection/>
    </xf>
    <xf numFmtId="0" fontId="21" fillId="33" borderId="10" xfId="0" applyFont="1" applyFill="1" applyBorder="1" applyAlignment="1" applyProtection="1">
      <alignment horizontal="left" vertical="top" wrapText="1"/>
      <protection/>
    </xf>
    <xf numFmtId="0" fontId="21" fillId="33" borderId="27" xfId="0" applyFont="1" applyFill="1" applyBorder="1" applyAlignment="1" applyProtection="1">
      <alignment horizontal="left" vertical="top" wrapText="1"/>
      <protection/>
    </xf>
    <xf numFmtId="0" fontId="18" fillId="33" borderId="24" xfId="0" applyFont="1" applyFill="1" applyBorder="1" applyAlignment="1" applyProtection="1">
      <alignment horizontal="left" vertical="top" wrapText="1"/>
      <protection/>
    </xf>
    <xf numFmtId="0" fontId="21" fillId="33" borderId="25" xfId="0" applyFont="1" applyFill="1" applyBorder="1" applyAlignment="1" applyProtection="1">
      <alignment horizontal="left" wrapText="1"/>
      <protection/>
    </xf>
    <xf numFmtId="0" fontId="21" fillId="33" borderId="28" xfId="0" applyFont="1" applyFill="1" applyBorder="1" applyAlignment="1" applyProtection="1">
      <alignment horizontal="left" wrapText="1"/>
      <protection/>
    </xf>
    <xf numFmtId="0" fontId="18" fillId="33" borderId="23" xfId="0" applyFont="1" applyFill="1" applyBorder="1" applyAlignment="1" applyProtection="1">
      <alignment horizontal="left" vertical="top" wrapText="1"/>
      <protection/>
    </xf>
    <xf numFmtId="0" fontId="21" fillId="33" borderId="29" xfId="0" applyFont="1" applyFill="1" applyBorder="1" applyAlignment="1" applyProtection="1">
      <alignment horizontal="left" vertical="top" wrapText="1"/>
      <protection/>
    </xf>
    <xf numFmtId="0" fontId="21" fillId="33" borderId="30" xfId="0" applyFont="1" applyFill="1" applyBorder="1" applyAlignment="1" applyProtection="1">
      <alignment horizontal="left" vertical="top" wrapText="1"/>
      <protection/>
    </xf>
    <xf numFmtId="0" fontId="18" fillId="33" borderId="31" xfId="0" applyFont="1" applyFill="1" applyBorder="1" applyAlignment="1" applyProtection="1">
      <alignment horizontal="left" vertical="top" wrapText="1"/>
      <protection/>
    </xf>
    <xf numFmtId="0" fontId="21" fillId="33" borderId="31" xfId="0" applyFont="1" applyFill="1" applyBorder="1" applyAlignment="1" applyProtection="1">
      <alignment horizontal="left" vertical="top" wrapText="1"/>
      <protection/>
    </xf>
    <xf numFmtId="197" fontId="16" fillId="0" borderId="19" xfId="0" applyNumberFormat="1" applyFont="1" applyBorder="1" applyAlignment="1" applyProtection="1">
      <alignment horizontal="right" wrapText="1"/>
      <protection locked="0"/>
    </xf>
    <xf numFmtId="199" fontId="24" fillId="0" borderId="19" xfId="0" applyNumberFormat="1" applyFont="1" applyBorder="1" applyAlignment="1" applyProtection="1">
      <alignment horizontal="right" wrapText="1"/>
      <protection locked="0"/>
    </xf>
    <xf numFmtId="199" fontId="24" fillId="0" borderId="19" xfId="0" applyNumberFormat="1" applyFont="1" applyFill="1" applyBorder="1" applyAlignment="1" applyProtection="1">
      <alignment horizontal="right" wrapText="1"/>
      <protection locked="0"/>
    </xf>
    <xf numFmtId="199" fontId="24" fillId="35" borderId="19" xfId="0" applyNumberFormat="1" applyFont="1" applyFill="1" applyBorder="1" applyAlignment="1" applyProtection="1">
      <alignment horizontal="right" wrapText="1"/>
      <protection locked="0"/>
    </xf>
    <xf numFmtId="197" fontId="24" fillId="0" borderId="19" xfId="0" applyNumberFormat="1" applyFont="1" applyBorder="1" applyAlignment="1" applyProtection="1">
      <alignment horizontal="right" wrapText="1"/>
      <protection locked="0"/>
    </xf>
    <xf numFmtId="199" fontId="24" fillId="0" borderId="28" xfId="0" applyNumberFormat="1" applyFont="1" applyFill="1" applyBorder="1" applyAlignment="1" applyProtection="1">
      <alignment horizontal="right" wrapText="1"/>
      <protection locked="0"/>
    </xf>
    <xf numFmtId="0" fontId="18" fillId="0" borderId="19" xfId="0" applyFont="1" applyBorder="1" applyAlignment="1" applyProtection="1">
      <alignment horizontal="left" wrapText="1"/>
      <protection locked="0"/>
    </xf>
  </cellXfs>
  <cellStyles count="60">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Comma 2" xfId="33"/>
    <cellStyle name="Dobro" xfId="34"/>
    <cellStyle name="Excel Built-in Normal 3" xfId="35"/>
    <cellStyle name="Hyperlink" xfId="36"/>
    <cellStyle name="Izhod" xfId="37"/>
    <cellStyle name="Naslov" xfId="38"/>
    <cellStyle name="Naslov 1" xfId="39"/>
    <cellStyle name="Naslov 2" xfId="40"/>
    <cellStyle name="Naslov 3" xfId="41"/>
    <cellStyle name="Naslov 4" xfId="42"/>
    <cellStyle name="Navadno 2" xfId="43"/>
    <cellStyle name="Navadno 2 2" xfId="44"/>
    <cellStyle name="Navadno 3 6" xfId="45"/>
    <cellStyle name="Navadno 6 2 2" xfId="46"/>
    <cellStyle name="Navadno 7 3" xfId="47"/>
    <cellStyle name="Navadno_KALAMAR-PSO GREGORČIČEVA MS-16.11.04" xfId="48"/>
    <cellStyle name="Nevtralno" xfId="49"/>
    <cellStyle name="Followed Hyperlink" xfId="50"/>
    <cellStyle name="Percent" xfId="51"/>
    <cellStyle name="Odstotek 2" xfId="52"/>
    <cellStyle name="Opomba" xfId="53"/>
    <cellStyle name="Opozorilo" xfId="54"/>
    <cellStyle name="Pojasnjevalno besedilo" xfId="55"/>
    <cellStyle name="Poudarek1" xfId="56"/>
    <cellStyle name="Poudarek2" xfId="57"/>
    <cellStyle name="Poudarek3" xfId="58"/>
    <cellStyle name="Poudarek4" xfId="59"/>
    <cellStyle name="Poudarek5" xfId="60"/>
    <cellStyle name="Poudarek6" xfId="61"/>
    <cellStyle name="Povezana celica" xfId="62"/>
    <cellStyle name="Preveri celico" xfId="63"/>
    <cellStyle name="Računanje" xfId="64"/>
    <cellStyle name="Slabo" xfId="65"/>
    <cellStyle name="Slog 1" xfId="66"/>
    <cellStyle name="Currency" xfId="67"/>
    <cellStyle name="Currency [0]" xfId="68"/>
    <cellStyle name="Valuta 2" xfId="69"/>
    <cellStyle name="Comma" xfId="70"/>
    <cellStyle name="Comma [0]" xfId="71"/>
    <cellStyle name="Vnos" xfId="72"/>
    <cellStyle name="Vsota"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Pisarna">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E34"/>
  <sheetViews>
    <sheetView view="pageBreakPreview" zoomScale="150" zoomScaleSheetLayoutView="150" workbookViewId="0" topLeftCell="A16">
      <selection activeCell="E24" sqref="E24"/>
    </sheetView>
  </sheetViews>
  <sheetFormatPr defaultColWidth="8.75390625" defaultRowHeight="12.75"/>
  <cols>
    <col min="1" max="1" width="9.125" style="36" customWidth="1"/>
    <col min="2" max="2" width="3.375" style="36" bestFit="1" customWidth="1"/>
    <col min="3" max="3" width="52.375" style="36" customWidth="1"/>
    <col min="4" max="4" width="9.00390625" style="36" customWidth="1"/>
    <col min="5" max="5" width="17.375" style="37" bestFit="1" customWidth="1"/>
  </cols>
  <sheetData>
    <row r="1" spans="1:5" ht="129" customHeight="1">
      <c r="A1" s="1"/>
      <c r="B1" s="2"/>
      <c r="C1" s="1"/>
      <c r="D1" s="1"/>
      <c r="E1" s="24"/>
    </row>
    <row r="2" spans="1:5" ht="105" customHeight="1">
      <c r="A2" s="3"/>
      <c r="B2" s="4"/>
      <c r="C2" s="5" t="s">
        <v>256</v>
      </c>
      <c r="D2" s="5"/>
      <c r="E2" s="25"/>
    </row>
    <row r="3" spans="1:5" ht="15.75">
      <c r="A3" s="3"/>
      <c r="B3" s="3"/>
      <c r="C3" s="6"/>
      <c r="D3" s="6"/>
      <c r="E3" s="25"/>
    </row>
    <row r="4" spans="1:5" ht="15.75">
      <c r="A4" s="1"/>
      <c r="B4" s="2"/>
      <c r="C4" s="7"/>
      <c r="D4" s="7"/>
      <c r="E4" s="26"/>
    </row>
    <row r="5" spans="1:5" ht="16.5">
      <c r="A5" s="1"/>
      <c r="B5" s="16"/>
      <c r="C5" s="1"/>
      <c r="D5" s="1"/>
      <c r="E5" s="24"/>
    </row>
    <row r="6" spans="1:5" ht="15.75">
      <c r="A6" s="1"/>
      <c r="B6" s="151" t="s">
        <v>81</v>
      </c>
      <c r="C6" s="152"/>
      <c r="D6" s="1"/>
      <c r="E6" s="24"/>
    </row>
    <row r="7" spans="1:5" ht="15.75">
      <c r="A7" s="1"/>
      <c r="B7" s="2"/>
      <c r="C7" s="145"/>
      <c r="D7" s="1"/>
      <c r="E7" s="24"/>
    </row>
    <row r="8" spans="1:5" ht="15.75">
      <c r="A8" s="1"/>
      <c r="B8" s="2"/>
      <c r="C8" s="145"/>
      <c r="D8" s="1"/>
      <c r="E8" s="24"/>
    </row>
    <row r="9" spans="1:5" ht="18.75">
      <c r="A9" s="1"/>
      <c r="B9" s="32"/>
      <c r="C9" s="147"/>
      <c r="D9" s="8"/>
      <c r="E9" s="33"/>
    </row>
    <row r="10" spans="1:5" ht="16.5">
      <c r="A10" s="1"/>
      <c r="B10" s="21" t="s">
        <v>77</v>
      </c>
      <c r="C10" s="20" t="s">
        <v>62</v>
      </c>
      <c r="D10" s="9"/>
      <c r="E10" s="27"/>
    </row>
    <row r="11" spans="1:5" ht="16.5">
      <c r="A11" s="1"/>
      <c r="B11" s="21"/>
      <c r="C11" s="20"/>
      <c r="D11" s="9"/>
      <c r="E11" s="27"/>
    </row>
    <row r="12" spans="1:5" ht="18.75">
      <c r="A12" s="1"/>
      <c r="B12" s="21"/>
      <c r="C12" s="146"/>
      <c r="D12" s="9"/>
      <c r="E12" s="27"/>
    </row>
    <row r="13" spans="1:5" ht="16.5">
      <c r="A13" s="1"/>
      <c r="B13" s="21" t="s">
        <v>79</v>
      </c>
      <c r="C13" s="20" t="s">
        <v>207</v>
      </c>
      <c r="D13" s="9"/>
      <c r="E13" s="29">
        <f>'"B" pripravljalna, zaklj. dela'!F10</f>
        <v>0</v>
      </c>
    </row>
    <row r="14" spans="1:5" ht="16.5">
      <c r="A14" s="1"/>
      <c r="B14" s="21" t="s">
        <v>63</v>
      </c>
      <c r="C14" s="20" t="s">
        <v>78</v>
      </c>
      <c r="D14" s="20"/>
      <c r="E14" s="30"/>
    </row>
    <row r="15" spans="1:5" ht="15.75">
      <c r="A15" s="1"/>
      <c r="B15" s="18">
        <v>1</v>
      </c>
      <c r="C15" s="19" t="s">
        <v>134</v>
      </c>
      <c r="D15" s="19"/>
      <c r="E15" s="30">
        <f>'"C" gradbena dela'!F19</f>
        <v>0</v>
      </c>
    </row>
    <row r="16" spans="1:5" ht="15.75">
      <c r="A16" s="1"/>
      <c r="B16" s="18">
        <v>2</v>
      </c>
      <c r="C16" s="19" t="s">
        <v>142</v>
      </c>
      <c r="D16" s="19"/>
      <c r="E16" s="30">
        <f>'"C" gradbena dela'!F29</f>
        <v>0</v>
      </c>
    </row>
    <row r="17" spans="1:5" ht="15.75">
      <c r="A17" s="1"/>
      <c r="B17" s="18">
        <v>3</v>
      </c>
      <c r="C17" s="19" t="s">
        <v>66</v>
      </c>
      <c r="D17" s="19"/>
      <c r="E17" s="30">
        <f>'"C" gradbena dela'!F38</f>
        <v>0</v>
      </c>
    </row>
    <row r="18" spans="1:5" ht="15.75">
      <c r="A18" s="1"/>
      <c r="B18" s="18">
        <v>4</v>
      </c>
      <c r="C18" s="19" t="s">
        <v>65</v>
      </c>
      <c r="D18" s="19"/>
      <c r="E18" s="30">
        <f>'"C" gradbena dela'!F59</f>
        <v>0</v>
      </c>
    </row>
    <row r="19" spans="1:5" ht="16.5">
      <c r="A19" s="1"/>
      <c r="B19" s="121"/>
      <c r="C19" s="17" t="s">
        <v>82</v>
      </c>
      <c r="D19" s="17"/>
      <c r="E19" s="34">
        <f>SUM(E13:E18)</f>
        <v>0</v>
      </c>
    </row>
    <row r="20" spans="1:5" ht="16.5">
      <c r="A20" s="1"/>
      <c r="B20" s="129"/>
      <c r="C20" s="20"/>
      <c r="D20" s="20"/>
      <c r="E20" s="35"/>
    </row>
    <row r="21" spans="1:5" ht="18.75">
      <c r="A21" s="1"/>
      <c r="B21" s="129"/>
      <c r="C21" s="146"/>
      <c r="D21" s="20"/>
      <c r="E21" s="35"/>
    </row>
    <row r="22" spans="1:5" ht="16.5">
      <c r="A22" s="1"/>
      <c r="B22" s="21" t="s">
        <v>64</v>
      </c>
      <c r="C22" s="20" t="s">
        <v>80</v>
      </c>
      <c r="D22" s="20"/>
      <c r="E22" s="30"/>
    </row>
    <row r="23" spans="1:5" ht="15.75">
      <c r="A23" s="1"/>
      <c r="B23" s="22">
        <v>1</v>
      </c>
      <c r="C23" s="19" t="s">
        <v>158</v>
      </c>
      <c r="D23" s="19"/>
      <c r="E23" s="31">
        <f>'"D" obrtniška dela'!F14</f>
        <v>0</v>
      </c>
    </row>
    <row r="24" spans="1:5" ht="15.75">
      <c r="A24" s="1"/>
      <c r="B24" s="22">
        <v>2</v>
      </c>
      <c r="C24" s="19" t="s">
        <v>167</v>
      </c>
      <c r="D24" s="19"/>
      <c r="E24" s="31">
        <f>'"D" obrtniška dela'!F30</f>
        <v>0</v>
      </c>
    </row>
    <row r="25" spans="1:5" ht="15.75">
      <c r="A25" s="1"/>
      <c r="B25" s="22">
        <v>3</v>
      </c>
      <c r="C25" s="19" t="s">
        <v>181</v>
      </c>
      <c r="D25" s="19"/>
      <c r="E25" s="31">
        <f>'"D" obrtniška dela'!F40</f>
        <v>0</v>
      </c>
    </row>
    <row r="26" spans="1:5" ht="15.75">
      <c r="A26" s="1"/>
      <c r="B26" s="22">
        <v>4</v>
      </c>
      <c r="C26" s="19" t="s">
        <v>199</v>
      </c>
      <c r="D26" s="19"/>
      <c r="E26" s="31">
        <f>'"D" obrtniška dela'!F47</f>
        <v>0</v>
      </c>
    </row>
    <row r="27" spans="1:5" ht="15.75">
      <c r="A27" s="1"/>
      <c r="B27" s="22">
        <v>5</v>
      </c>
      <c r="C27" s="19" t="s">
        <v>190</v>
      </c>
      <c r="D27" s="19"/>
      <c r="E27" s="31">
        <f>'"D" obrtniška dela'!F54</f>
        <v>0</v>
      </c>
    </row>
    <row r="28" spans="1:5" ht="15.75">
      <c r="A28" s="1"/>
      <c r="B28" s="22">
        <v>6</v>
      </c>
      <c r="C28" s="19" t="s">
        <v>202</v>
      </c>
      <c r="D28" s="19"/>
      <c r="E28" s="31">
        <f>'"D" obrtniška dela'!F60</f>
        <v>0</v>
      </c>
    </row>
    <row r="29" spans="1:5" ht="16.5">
      <c r="A29" s="1"/>
      <c r="B29" s="121"/>
      <c r="C29" s="17" t="s">
        <v>83</v>
      </c>
      <c r="D29" s="17"/>
      <c r="E29" s="34">
        <f>SUM(E23:E28)</f>
        <v>0</v>
      </c>
    </row>
    <row r="30" spans="1:5" ht="16.5">
      <c r="A30" s="1"/>
      <c r="B30" s="129"/>
      <c r="C30" s="20"/>
      <c r="D30" s="20"/>
      <c r="E30" s="35"/>
    </row>
    <row r="32" spans="1:5" ht="16.5">
      <c r="A32" s="1"/>
      <c r="B32" s="11"/>
      <c r="C32" s="9" t="s">
        <v>235</v>
      </c>
      <c r="D32" s="9"/>
      <c r="E32" s="29">
        <f>E19+E29</f>
        <v>0</v>
      </c>
    </row>
    <row r="33" spans="1:5" ht="17.25" thickBot="1">
      <c r="A33" s="1"/>
      <c r="B33" s="12"/>
      <c r="C33" s="10" t="s">
        <v>94</v>
      </c>
      <c r="D33" s="13">
        <v>0.22</v>
      </c>
      <c r="E33" s="28">
        <f>E32*0.22</f>
        <v>0</v>
      </c>
    </row>
    <row r="34" spans="1:5" ht="18.75" thickTop="1">
      <c r="A34" s="14"/>
      <c r="B34" s="15"/>
      <c r="C34" s="15" t="s">
        <v>93</v>
      </c>
      <c r="D34" s="15"/>
      <c r="E34" s="23">
        <f>SUM(E32:E33)</f>
        <v>0</v>
      </c>
    </row>
  </sheetData>
  <sheetProtection password="CCBE" sheet="1"/>
  <mergeCells count="1">
    <mergeCell ref="B6:C6"/>
  </mergeCells>
  <printOptions/>
  <pageMargins left="0.7086614173228347" right="0.7086614173228347" top="0.7874015748031497" bottom="0.7480314960629921" header="0.31496062992125984" footer="0.31496062992125984"/>
  <pageSetup horizontalDpi="600" verticalDpi="600" orientation="portrait" paperSize="9" scale="95" r:id="rId1"/>
  <headerFooter>
    <oddFooter>&amp;C&amp;P od &amp;N</oddFooter>
  </headerFooter>
</worksheet>
</file>

<file path=xl/worksheets/sheet2.xml><?xml version="1.0" encoding="utf-8"?>
<worksheet xmlns="http://schemas.openxmlformats.org/spreadsheetml/2006/main" xmlns:r="http://schemas.openxmlformats.org/officeDocument/2006/relationships">
  <dimension ref="A1:E24"/>
  <sheetViews>
    <sheetView view="pageBreakPreview" zoomScale="150" zoomScaleSheetLayoutView="150" zoomScalePageLayoutView="0" workbookViewId="0" topLeftCell="A25">
      <selection activeCell="B16" sqref="B16"/>
    </sheetView>
  </sheetViews>
  <sheetFormatPr defaultColWidth="8.75390625" defaultRowHeight="12.75"/>
  <cols>
    <col min="1" max="1" width="5.75390625" style="86" customWidth="1"/>
    <col min="2" max="2" width="83.25390625" style="108" customWidth="1"/>
    <col min="3" max="3" width="9.25390625" style="109" hidden="1" customWidth="1"/>
    <col min="4" max="5" width="10.75390625" style="104" customWidth="1"/>
    <col min="6" max="16384" width="8.75390625" style="109" customWidth="1"/>
  </cols>
  <sheetData>
    <row r="1" spans="1:3" s="102" customFormat="1" ht="15" customHeight="1">
      <c r="A1" s="80" t="s">
        <v>77</v>
      </c>
      <c r="B1" s="100" t="s">
        <v>62</v>
      </c>
      <c r="C1" s="101"/>
    </row>
    <row r="2" spans="1:5" s="105" customFormat="1" ht="51">
      <c r="A2" s="110">
        <v>1</v>
      </c>
      <c r="B2" s="93" t="s">
        <v>84</v>
      </c>
      <c r="C2" s="103"/>
      <c r="D2" s="104"/>
      <c r="E2" s="104"/>
    </row>
    <row r="3" spans="1:5" s="105" customFormat="1" ht="76.5">
      <c r="A3" s="110">
        <v>2</v>
      </c>
      <c r="B3" s="93" t="s">
        <v>100</v>
      </c>
      <c r="C3" s="103"/>
      <c r="D3" s="104"/>
      <c r="E3" s="104"/>
    </row>
    <row r="4" spans="1:5" s="105" customFormat="1" ht="25.5">
      <c r="A4" s="110">
        <v>3</v>
      </c>
      <c r="B4" s="93" t="s">
        <v>85</v>
      </c>
      <c r="C4" s="103"/>
      <c r="D4" s="104"/>
      <c r="E4" s="104"/>
    </row>
    <row r="5" spans="1:5" s="105" customFormat="1" ht="25.5">
      <c r="A5" s="110">
        <v>4</v>
      </c>
      <c r="B5" s="93" t="s">
        <v>88</v>
      </c>
      <c r="C5" s="103"/>
      <c r="D5" s="104"/>
      <c r="E5" s="104"/>
    </row>
    <row r="6" spans="1:5" s="105" customFormat="1" ht="12.75">
      <c r="A6" s="110">
        <v>5</v>
      </c>
      <c r="B6" s="93" t="s">
        <v>61</v>
      </c>
      <c r="C6" s="103"/>
      <c r="D6" s="104"/>
      <c r="E6" s="104"/>
    </row>
    <row r="7" spans="1:5" s="105" customFormat="1" ht="12.75">
      <c r="A7" s="110">
        <v>6</v>
      </c>
      <c r="B7" s="93" t="s">
        <v>70</v>
      </c>
      <c r="C7" s="103"/>
      <c r="D7" s="104"/>
      <c r="E7" s="104"/>
    </row>
    <row r="8" spans="1:5" s="105" customFormat="1" ht="89.25">
      <c r="A8" s="110">
        <v>7</v>
      </c>
      <c r="B8" s="93" t="s">
        <v>101</v>
      </c>
      <c r="C8" s="103"/>
      <c r="D8" s="104"/>
      <c r="E8" s="104"/>
    </row>
    <row r="9" spans="1:5" s="105" customFormat="1" ht="63.75">
      <c r="A9" s="110">
        <v>8</v>
      </c>
      <c r="B9" s="93" t="s">
        <v>86</v>
      </c>
      <c r="C9" s="103"/>
      <c r="D9" s="104"/>
      <c r="E9" s="104"/>
    </row>
    <row r="10" spans="1:5" s="105" customFormat="1" ht="25.5">
      <c r="A10" s="110">
        <v>9</v>
      </c>
      <c r="B10" s="93" t="s">
        <v>87</v>
      </c>
      <c r="C10" s="103"/>
      <c r="D10" s="104"/>
      <c r="E10" s="104"/>
    </row>
    <row r="11" spans="1:5" s="105" customFormat="1" ht="38.25">
      <c r="A11" s="110">
        <v>10</v>
      </c>
      <c r="B11" s="93" t="s">
        <v>92</v>
      </c>
      <c r="C11" s="103"/>
      <c r="D11" s="104"/>
      <c r="E11" s="104"/>
    </row>
    <row r="12" spans="1:5" s="105" customFormat="1" ht="38.25">
      <c r="A12" s="110">
        <v>11</v>
      </c>
      <c r="B12" s="93" t="s">
        <v>89</v>
      </c>
      <c r="C12" s="103"/>
      <c r="D12" s="104"/>
      <c r="E12" s="104"/>
    </row>
    <row r="13" spans="1:5" s="105" customFormat="1" ht="51">
      <c r="A13" s="110">
        <v>12</v>
      </c>
      <c r="B13" s="93" t="s">
        <v>90</v>
      </c>
      <c r="C13" s="103"/>
      <c r="D13" s="104"/>
      <c r="E13" s="104"/>
    </row>
    <row r="14" spans="1:5" s="105" customFormat="1" ht="25.5">
      <c r="A14" s="110">
        <v>13</v>
      </c>
      <c r="B14" s="93" t="s">
        <v>91</v>
      </c>
      <c r="C14" s="103"/>
      <c r="D14" s="104"/>
      <c r="E14" s="104"/>
    </row>
    <row r="15" spans="1:5" s="105" customFormat="1" ht="25.5">
      <c r="A15" s="110">
        <v>14</v>
      </c>
      <c r="B15" s="93" t="s">
        <v>208</v>
      </c>
      <c r="C15" s="103"/>
      <c r="D15" s="104"/>
      <c r="E15" s="104"/>
    </row>
    <row r="16" spans="1:5" s="105" customFormat="1" ht="38.25">
      <c r="A16" s="110">
        <v>15</v>
      </c>
      <c r="B16" s="93" t="s">
        <v>236</v>
      </c>
      <c r="C16" s="103"/>
      <c r="D16" s="104"/>
      <c r="E16" s="104"/>
    </row>
    <row r="17" spans="1:3" ht="12.75">
      <c r="A17" s="110">
        <v>16</v>
      </c>
      <c r="B17" s="93" t="s">
        <v>103</v>
      </c>
      <c r="C17" s="126"/>
    </row>
    <row r="18" spans="1:5" s="106" customFormat="1" ht="12.75">
      <c r="A18" s="110">
        <v>17</v>
      </c>
      <c r="B18" s="93" t="s">
        <v>102</v>
      </c>
      <c r="C18" s="125"/>
      <c r="D18" s="107"/>
      <c r="E18" s="107"/>
    </row>
    <row r="19" spans="1:3" ht="38.25">
      <c r="A19" s="110">
        <v>18</v>
      </c>
      <c r="B19" s="93" t="s">
        <v>111</v>
      </c>
      <c r="C19" s="126"/>
    </row>
    <row r="20" spans="1:3" ht="25.5">
      <c r="A20" s="110">
        <v>19</v>
      </c>
      <c r="B20" s="93" t="s">
        <v>105</v>
      </c>
      <c r="C20" s="126"/>
    </row>
    <row r="21" spans="1:3" ht="12.75">
      <c r="A21" s="110">
        <v>20</v>
      </c>
      <c r="B21" s="93" t="s">
        <v>106</v>
      </c>
      <c r="C21" s="126"/>
    </row>
    <row r="22" spans="1:5" s="105" customFormat="1" ht="12.75">
      <c r="A22" s="110">
        <v>21</v>
      </c>
      <c r="B22" s="93" t="s">
        <v>104</v>
      </c>
      <c r="C22" s="103"/>
      <c r="D22" s="104"/>
      <c r="E22" s="104"/>
    </row>
    <row r="23" spans="1:3" ht="12.75">
      <c r="A23" s="127"/>
      <c r="B23" s="128"/>
      <c r="C23" s="126"/>
    </row>
    <row r="24" spans="1:3" ht="12.75">
      <c r="A24" s="127"/>
      <c r="B24" s="128"/>
      <c r="C24" s="126"/>
    </row>
  </sheetData>
  <sheetProtection password="CCBE" sheet="1"/>
  <printOptions/>
  <pageMargins left="0.984251968503937" right="0.1968503937007874" top="0.7874015748031497" bottom="0.3937007874015748" header="0.5118110236220472" footer="0.1968503937007874"/>
  <pageSetup fitToHeight="0" horizontalDpi="600" verticalDpi="600" orientation="portrait" paperSize="9" scale="95" r:id="rId1"/>
  <headerFooter alignWithMargins="0">
    <oddFooter>&amp;C&amp;P od &amp;N</oddFooter>
  </headerFooter>
</worksheet>
</file>

<file path=xl/worksheets/sheet3.xml><?xml version="1.0" encoding="utf-8"?>
<worksheet xmlns="http://schemas.openxmlformats.org/spreadsheetml/2006/main" xmlns:r="http://schemas.openxmlformats.org/officeDocument/2006/relationships">
  <dimension ref="A1:Z10"/>
  <sheetViews>
    <sheetView view="pageBreakPreview" zoomScale="150" zoomScaleNormal="150" zoomScaleSheetLayoutView="150" zoomScalePageLayoutView="0" workbookViewId="0" topLeftCell="A1">
      <selection activeCell="F16" sqref="F16"/>
    </sheetView>
  </sheetViews>
  <sheetFormatPr defaultColWidth="8.75390625" defaultRowHeight="12.75"/>
  <cols>
    <col min="1" max="1" width="5.75390625" style="48" customWidth="1"/>
    <col min="2" max="2" width="40.75390625" style="49" customWidth="1"/>
    <col min="3" max="3" width="5.75390625" style="50" customWidth="1"/>
    <col min="4" max="4" width="10.75390625" style="51" customWidth="1"/>
    <col min="5" max="5" width="13.75390625" style="59" customWidth="1"/>
    <col min="6" max="6" width="13.75390625" style="52" customWidth="1"/>
    <col min="7" max="7" width="9.25390625" style="53" hidden="1" customWidth="1"/>
    <col min="8" max="9" width="10.75390625" style="54" customWidth="1"/>
    <col min="10" max="16384" width="8.75390625" style="53" customWidth="1"/>
  </cols>
  <sheetData>
    <row r="1" spans="1:7" s="118" customFormat="1" ht="15" customHeight="1">
      <c r="A1" s="88" t="s">
        <v>73</v>
      </c>
      <c r="B1" s="89" t="s">
        <v>74</v>
      </c>
      <c r="C1" s="90" t="s">
        <v>75</v>
      </c>
      <c r="D1" s="90" t="s">
        <v>97</v>
      </c>
      <c r="E1" s="90" t="s">
        <v>76</v>
      </c>
      <c r="F1" s="91" t="s">
        <v>72</v>
      </c>
      <c r="G1" s="117"/>
    </row>
    <row r="2" spans="1:6" s="139" customFormat="1" ht="15" customHeight="1">
      <c r="A2" s="140"/>
      <c r="B2" s="141"/>
      <c r="C2" s="142"/>
      <c r="D2" s="142"/>
      <c r="E2" s="142"/>
      <c r="F2" s="143"/>
    </row>
    <row r="3" spans="1:6" s="44" customFormat="1" ht="15" customHeight="1">
      <c r="A3" s="40"/>
      <c r="B3" s="144" t="s">
        <v>219</v>
      </c>
      <c r="C3" s="42"/>
      <c r="D3" s="42"/>
      <c r="E3" s="42"/>
      <c r="F3" s="43"/>
    </row>
    <row r="4" spans="1:26" s="47" customFormat="1" ht="15" customHeight="1">
      <c r="A4" s="80" t="s">
        <v>79</v>
      </c>
      <c r="B4" s="153" t="s">
        <v>209</v>
      </c>
      <c r="C4" s="154"/>
      <c r="D4" s="154"/>
      <c r="E4" s="154"/>
      <c r="F4" s="154"/>
      <c r="G4" s="45"/>
      <c r="H4" s="46"/>
      <c r="I4" s="45"/>
      <c r="J4" s="45"/>
      <c r="K4" s="45"/>
      <c r="L4" s="45"/>
      <c r="M4" s="45"/>
      <c r="N4" s="45"/>
      <c r="O4" s="45"/>
      <c r="P4" s="45"/>
      <c r="Q4" s="45"/>
      <c r="R4" s="45"/>
      <c r="S4" s="45"/>
      <c r="T4" s="45"/>
      <c r="U4" s="45"/>
      <c r="V4" s="45"/>
      <c r="W4" s="45"/>
      <c r="X4" s="45"/>
      <c r="Y4" s="45"/>
      <c r="Z4" s="45"/>
    </row>
    <row r="5" spans="1:6" ht="12.75">
      <c r="A5" s="92" t="s">
        <v>107</v>
      </c>
      <c r="B5" s="93" t="s">
        <v>237</v>
      </c>
      <c r="C5" s="97" t="s">
        <v>99</v>
      </c>
      <c r="D5" s="98">
        <v>1</v>
      </c>
      <c r="E5" s="167"/>
      <c r="F5" s="99">
        <f>D5*E5</f>
        <v>0</v>
      </c>
    </row>
    <row r="6" spans="1:6" ht="12.75">
      <c r="A6" s="92" t="s">
        <v>108</v>
      </c>
      <c r="B6" s="93" t="s">
        <v>238</v>
      </c>
      <c r="C6" s="97" t="s">
        <v>99</v>
      </c>
      <c r="D6" s="98">
        <v>1</v>
      </c>
      <c r="E6" s="167"/>
      <c r="F6" s="99">
        <f>D6*E6</f>
        <v>0</v>
      </c>
    </row>
    <row r="7" spans="1:6" ht="38.25">
      <c r="A7" s="92" t="s">
        <v>109</v>
      </c>
      <c r="B7" s="93" t="s">
        <v>244</v>
      </c>
      <c r="C7" s="97" t="s">
        <v>99</v>
      </c>
      <c r="D7" s="98">
        <v>1</v>
      </c>
      <c r="E7" s="167"/>
      <c r="F7" s="99">
        <f>D7*E7</f>
        <v>0</v>
      </c>
    </row>
    <row r="8" spans="1:6" ht="25.5">
      <c r="A8" s="92" t="s">
        <v>110</v>
      </c>
      <c r="B8" s="93" t="s">
        <v>239</v>
      </c>
      <c r="C8" s="97" t="s">
        <v>99</v>
      </c>
      <c r="D8" s="98">
        <v>1</v>
      </c>
      <c r="E8" s="167"/>
      <c r="F8" s="99">
        <f>D8*E8</f>
        <v>0</v>
      </c>
    </row>
    <row r="9" spans="1:6" ht="38.25">
      <c r="A9" s="92" t="s">
        <v>0</v>
      </c>
      <c r="B9" s="93" t="s">
        <v>240</v>
      </c>
      <c r="C9" s="97" t="s">
        <v>99</v>
      </c>
      <c r="D9" s="98">
        <v>1</v>
      </c>
      <c r="E9" s="167"/>
      <c r="F9" s="99">
        <f>D9*E9</f>
        <v>0</v>
      </c>
    </row>
    <row r="10" spans="1:9" s="55" customFormat="1" ht="12.75" customHeight="1">
      <c r="A10" s="155" t="s">
        <v>210</v>
      </c>
      <c r="B10" s="155"/>
      <c r="C10" s="155"/>
      <c r="D10" s="155"/>
      <c r="E10" s="155"/>
      <c r="F10" s="81">
        <f>SUM(F5:G9)</f>
        <v>0</v>
      </c>
      <c r="H10" s="56"/>
      <c r="I10" s="56"/>
    </row>
  </sheetData>
  <sheetProtection password="CCBE" sheet="1"/>
  <mergeCells count="2">
    <mergeCell ref="B4:F4"/>
    <mergeCell ref="A10:E10"/>
  </mergeCells>
  <printOptions/>
  <pageMargins left="0.984251968503937" right="0.1968503937007874" top="0.7874015748031497" bottom="0.3937007874015748" header="0.5118110236220472" footer="0.1968503937007874"/>
  <pageSetup fitToHeight="0" horizontalDpi="600" verticalDpi="600" orientation="portrait" paperSize="9" scale="95" r:id="rId1"/>
  <headerFooter alignWithMargins="0">
    <oddFooter>&amp;C&amp;P od &amp;N</oddFooter>
  </headerFooter>
</worksheet>
</file>

<file path=xl/worksheets/sheet4.xml><?xml version="1.0" encoding="utf-8"?>
<worksheet xmlns="http://schemas.openxmlformats.org/spreadsheetml/2006/main" xmlns:r="http://schemas.openxmlformats.org/officeDocument/2006/relationships">
  <dimension ref="A1:I61"/>
  <sheetViews>
    <sheetView tabSelected="1" view="pageBreakPreview" zoomScale="184" zoomScaleNormal="184" zoomScaleSheetLayoutView="184" zoomScalePageLayoutView="0" workbookViewId="0" topLeftCell="A28">
      <selection activeCell="F34" sqref="F34"/>
    </sheetView>
  </sheetViews>
  <sheetFormatPr defaultColWidth="8.75390625" defaultRowHeight="12.75"/>
  <cols>
    <col min="1" max="1" width="5.75390625" style="48" customWidth="1"/>
    <col min="2" max="2" width="40.75390625" style="49" customWidth="1"/>
    <col min="3" max="3" width="6.75390625" style="66" customWidth="1"/>
    <col min="4" max="4" width="8.75390625" style="67" customWidth="1"/>
    <col min="5" max="5" width="15.75390625" style="78" customWidth="1"/>
    <col min="6" max="6" width="17.75390625" style="68" customWidth="1"/>
    <col min="7" max="7" width="9.25390625" style="53" hidden="1" customWidth="1"/>
    <col min="8" max="8" width="19.375" style="69" customWidth="1"/>
    <col min="9" max="9" width="10.75390625" style="69" customWidth="1"/>
    <col min="10" max="16384" width="8.75390625" style="53" customWidth="1"/>
  </cols>
  <sheetData>
    <row r="1" spans="1:7" s="39" customFormat="1" ht="15" customHeight="1">
      <c r="A1" s="88" t="s">
        <v>73</v>
      </c>
      <c r="B1" s="89" t="s">
        <v>74</v>
      </c>
      <c r="C1" s="90" t="s">
        <v>75</v>
      </c>
      <c r="D1" s="90" t="s">
        <v>97</v>
      </c>
      <c r="E1" s="90" t="s">
        <v>76</v>
      </c>
      <c r="F1" s="91" t="s">
        <v>72</v>
      </c>
      <c r="G1" s="38"/>
    </row>
    <row r="2" spans="1:6" s="44" customFormat="1" ht="15" customHeight="1">
      <c r="A2" s="40"/>
      <c r="B2" s="41"/>
      <c r="C2" s="42"/>
      <c r="D2" s="42"/>
      <c r="E2" s="42"/>
      <c r="F2" s="43"/>
    </row>
    <row r="3" spans="1:9" s="55" customFormat="1" ht="12.75" customHeight="1">
      <c r="A3" s="80" t="s">
        <v>63</v>
      </c>
      <c r="B3" s="155" t="s">
        <v>78</v>
      </c>
      <c r="C3" s="155"/>
      <c r="D3" s="155"/>
      <c r="E3" s="155"/>
      <c r="F3" s="155"/>
      <c r="H3" s="64"/>
      <c r="I3" s="64"/>
    </row>
    <row r="4" spans="1:9" s="55" customFormat="1" ht="12.75">
      <c r="A4" s="57"/>
      <c r="B4" s="130"/>
      <c r="C4" s="60"/>
      <c r="D4" s="61"/>
      <c r="E4" s="62"/>
      <c r="F4" s="63"/>
      <c r="H4" s="64"/>
      <c r="I4" s="64"/>
    </row>
    <row r="5" spans="1:9" s="75" customFormat="1" ht="14.25" customHeight="1">
      <c r="A5" s="120" t="s">
        <v>51</v>
      </c>
      <c r="B5" s="165" t="s">
        <v>134</v>
      </c>
      <c r="C5" s="166"/>
      <c r="D5" s="166"/>
      <c r="E5" s="166"/>
      <c r="F5" s="166"/>
      <c r="G5" s="73"/>
      <c r="H5" s="74"/>
      <c r="I5" s="74"/>
    </row>
    <row r="6" spans="1:6" ht="12.75">
      <c r="A6" s="92" t="s">
        <v>1</v>
      </c>
      <c r="B6" s="93" t="s">
        <v>135</v>
      </c>
      <c r="C6" s="94" t="s">
        <v>96</v>
      </c>
      <c r="D6" s="95">
        <v>30</v>
      </c>
      <c r="E6" s="168"/>
      <c r="F6" s="96">
        <f>D6*E6</f>
        <v>0</v>
      </c>
    </row>
    <row r="7" spans="1:6" ht="89.25">
      <c r="A7" s="92" t="s">
        <v>2</v>
      </c>
      <c r="B7" s="93" t="s">
        <v>136</v>
      </c>
      <c r="C7" s="94" t="s">
        <v>98</v>
      </c>
      <c r="D7" s="95">
        <v>17.72</v>
      </c>
      <c r="E7" s="168"/>
      <c r="F7" s="96">
        <f aca="true" t="shared" si="0" ref="F7:F18">D7*E7</f>
        <v>0</v>
      </c>
    </row>
    <row r="8" spans="1:6" ht="38.25">
      <c r="A8" s="92" t="s">
        <v>3</v>
      </c>
      <c r="B8" s="93" t="s">
        <v>220</v>
      </c>
      <c r="C8" s="94" t="s">
        <v>98</v>
      </c>
      <c r="D8" s="95">
        <v>16.79</v>
      </c>
      <c r="E8" s="168"/>
      <c r="F8" s="96">
        <f t="shared" si="0"/>
        <v>0</v>
      </c>
    </row>
    <row r="9" spans="1:6" ht="25.5">
      <c r="A9" s="116" t="s">
        <v>4</v>
      </c>
      <c r="B9" s="93" t="s">
        <v>245</v>
      </c>
      <c r="C9" s="94" t="s">
        <v>212</v>
      </c>
      <c r="D9" s="95">
        <v>1</v>
      </c>
      <c r="E9" s="168"/>
      <c r="F9" s="96">
        <f t="shared" si="0"/>
        <v>0</v>
      </c>
    </row>
    <row r="10" spans="1:6" ht="25.5">
      <c r="A10" s="92" t="s">
        <v>5</v>
      </c>
      <c r="B10" s="93" t="s">
        <v>226</v>
      </c>
      <c r="C10" s="94" t="s">
        <v>98</v>
      </c>
      <c r="D10" s="95">
        <v>55.36</v>
      </c>
      <c r="E10" s="168"/>
      <c r="F10" s="96">
        <f t="shared" si="0"/>
        <v>0</v>
      </c>
    </row>
    <row r="11" spans="1:6" ht="12.75">
      <c r="A11" s="116" t="s">
        <v>6</v>
      </c>
      <c r="B11" s="131" t="s">
        <v>227</v>
      </c>
      <c r="C11" s="94" t="s">
        <v>98</v>
      </c>
      <c r="D11" s="95">
        <v>8.28</v>
      </c>
      <c r="E11" s="168"/>
      <c r="F11" s="96">
        <f t="shared" si="0"/>
        <v>0</v>
      </c>
    </row>
    <row r="12" spans="1:6" ht="25.5">
      <c r="A12" s="92" t="s">
        <v>7</v>
      </c>
      <c r="B12" s="93" t="s">
        <v>228</v>
      </c>
      <c r="C12" s="94" t="s">
        <v>98</v>
      </c>
      <c r="D12" s="95">
        <v>8.74</v>
      </c>
      <c r="E12" s="168"/>
      <c r="F12" s="96">
        <f t="shared" si="0"/>
        <v>0</v>
      </c>
    </row>
    <row r="13" spans="1:6" ht="25.5">
      <c r="A13" s="116" t="s">
        <v>8</v>
      </c>
      <c r="B13" s="93" t="s">
        <v>137</v>
      </c>
      <c r="C13" s="94" t="s">
        <v>68</v>
      </c>
      <c r="D13" s="95">
        <v>29.51</v>
      </c>
      <c r="E13" s="168"/>
      <c r="F13" s="96">
        <f t="shared" si="0"/>
        <v>0</v>
      </c>
    </row>
    <row r="14" spans="1:6" ht="38.25">
      <c r="A14" s="116" t="s">
        <v>9</v>
      </c>
      <c r="B14" s="93" t="s">
        <v>246</v>
      </c>
      <c r="C14" s="94" t="s">
        <v>98</v>
      </c>
      <c r="D14" s="95">
        <v>47</v>
      </c>
      <c r="E14" s="168"/>
      <c r="F14" s="96">
        <f t="shared" si="0"/>
        <v>0</v>
      </c>
    </row>
    <row r="15" spans="1:6" ht="12.75">
      <c r="A15" s="116" t="s">
        <v>10</v>
      </c>
      <c r="B15" s="93" t="s">
        <v>211</v>
      </c>
      <c r="C15" s="94" t="s">
        <v>212</v>
      </c>
      <c r="D15" s="95">
        <v>1</v>
      </c>
      <c r="E15" s="168"/>
      <c r="F15" s="96">
        <f>D15*E15</f>
        <v>0</v>
      </c>
    </row>
    <row r="16" spans="1:6" ht="25.5">
      <c r="A16" s="116" t="s">
        <v>11</v>
      </c>
      <c r="B16" s="93" t="s">
        <v>138</v>
      </c>
      <c r="C16" s="94" t="s">
        <v>95</v>
      </c>
      <c r="D16" s="95">
        <v>100</v>
      </c>
      <c r="E16" s="168"/>
      <c r="F16" s="96">
        <f t="shared" si="0"/>
        <v>0</v>
      </c>
    </row>
    <row r="17" spans="1:6" ht="51">
      <c r="A17" s="116" t="s">
        <v>12</v>
      </c>
      <c r="B17" s="93" t="s">
        <v>139</v>
      </c>
      <c r="C17" s="94" t="s">
        <v>68</v>
      </c>
      <c r="D17" s="95">
        <v>9.75</v>
      </c>
      <c r="E17" s="168"/>
      <c r="F17" s="96">
        <f t="shared" si="0"/>
        <v>0</v>
      </c>
    </row>
    <row r="18" spans="1:6" ht="25.5">
      <c r="A18" s="116" t="s">
        <v>13</v>
      </c>
      <c r="B18" s="93" t="s">
        <v>140</v>
      </c>
      <c r="C18" s="94" t="s">
        <v>98</v>
      </c>
      <c r="D18" s="95">
        <v>181</v>
      </c>
      <c r="E18" s="168"/>
      <c r="F18" s="96">
        <f t="shared" si="0"/>
        <v>0</v>
      </c>
    </row>
    <row r="19" spans="1:9" s="72" customFormat="1" ht="12.75">
      <c r="A19" s="120" t="s">
        <v>51</v>
      </c>
      <c r="B19" s="155" t="s">
        <v>141</v>
      </c>
      <c r="C19" s="154"/>
      <c r="D19" s="154"/>
      <c r="E19" s="154"/>
      <c r="F19" s="87">
        <f>SUM(F6:F18)</f>
        <v>0</v>
      </c>
      <c r="G19" s="70"/>
      <c r="H19" s="71"/>
      <c r="I19" s="71"/>
    </row>
    <row r="20" spans="1:9" s="55" customFormat="1" ht="12.75">
      <c r="A20" s="57"/>
      <c r="B20" s="58"/>
      <c r="C20" s="60"/>
      <c r="D20" s="61"/>
      <c r="E20" s="62"/>
      <c r="F20" s="63"/>
      <c r="H20" s="64"/>
      <c r="I20" s="64"/>
    </row>
    <row r="21" spans="1:9" s="75" customFormat="1" ht="14.25" customHeight="1">
      <c r="A21" s="120" t="s">
        <v>52</v>
      </c>
      <c r="B21" s="162" t="s">
        <v>142</v>
      </c>
      <c r="C21" s="163"/>
      <c r="D21" s="163"/>
      <c r="E21" s="163"/>
      <c r="F21" s="164"/>
      <c r="G21" s="73"/>
      <c r="H21" s="74"/>
      <c r="I21" s="74"/>
    </row>
    <row r="22" spans="1:6" ht="51">
      <c r="A22" s="92" t="s">
        <v>14</v>
      </c>
      <c r="B22" s="93" t="s">
        <v>229</v>
      </c>
      <c r="C22" s="94" t="s">
        <v>98</v>
      </c>
      <c r="D22" s="95">
        <v>17.5</v>
      </c>
      <c r="E22" s="168"/>
      <c r="F22" s="96">
        <f>D22*E22</f>
        <v>0</v>
      </c>
    </row>
    <row r="23" spans="1:9" s="55" customFormat="1" ht="40.5" customHeight="1">
      <c r="A23" s="92" t="s">
        <v>15</v>
      </c>
      <c r="B23" s="93" t="s">
        <v>144</v>
      </c>
      <c r="C23" s="94" t="s">
        <v>98</v>
      </c>
      <c r="D23" s="95">
        <v>25</v>
      </c>
      <c r="E23" s="169"/>
      <c r="F23" s="96">
        <f aca="true" t="shared" si="1" ref="F23:F28">D23*E23</f>
        <v>0</v>
      </c>
      <c r="H23" s="64"/>
      <c r="I23" s="64"/>
    </row>
    <row r="24" spans="1:6" ht="51">
      <c r="A24" s="92" t="s">
        <v>16</v>
      </c>
      <c r="B24" s="93" t="s">
        <v>145</v>
      </c>
      <c r="C24" s="94" t="s">
        <v>98</v>
      </c>
      <c r="D24" s="95">
        <v>0.9</v>
      </c>
      <c r="E24" s="168"/>
      <c r="F24" s="96">
        <f t="shared" si="1"/>
        <v>0</v>
      </c>
    </row>
    <row r="25" spans="1:6" ht="55.5" customHeight="1">
      <c r="A25" s="92" t="s">
        <v>17</v>
      </c>
      <c r="B25" s="93" t="s">
        <v>146</v>
      </c>
      <c r="C25" s="94" t="s">
        <v>98</v>
      </c>
      <c r="D25" s="95">
        <v>1.65</v>
      </c>
      <c r="E25" s="168"/>
      <c r="F25" s="96">
        <f t="shared" si="1"/>
        <v>0</v>
      </c>
    </row>
    <row r="26" spans="1:6" ht="51">
      <c r="A26" s="92" t="s">
        <v>18</v>
      </c>
      <c r="B26" s="93" t="s">
        <v>221</v>
      </c>
      <c r="C26" s="94" t="s">
        <v>98</v>
      </c>
      <c r="D26" s="95">
        <v>17</v>
      </c>
      <c r="E26" s="168"/>
      <c r="F26" s="96">
        <f t="shared" si="1"/>
        <v>0</v>
      </c>
    </row>
    <row r="27" spans="1:6" ht="25.5">
      <c r="A27" s="92" t="s">
        <v>19</v>
      </c>
      <c r="B27" s="111" t="s">
        <v>147</v>
      </c>
      <c r="C27" s="94" t="s">
        <v>68</v>
      </c>
      <c r="D27" s="115">
        <v>161.43</v>
      </c>
      <c r="E27" s="169"/>
      <c r="F27" s="96">
        <f t="shared" si="1"/>
        <v>0</v>
      </c>
    </row>
    <row r="28" spans="1:6" ht="38.25">
      <c r="A28" s="92" t="s">
        <v>20</v>
      </c>
      <c r="B28" s="111" t="s">
        <v>213</v>
      </c>
      <c r="C28" s="114" t="s">
        <v>71</v>
      </c>
      <c r="D28" s="115">
        <v>5600</v>
      </c>
      <c r="E28" s="169"/>
      <c r="F28" s="96">
        <f t="shared" si="1"/>
        <v>0</v>
      </c>
    </row>
    <row r="29" spans="1:9" s="72" customFormat="1" ht="12.75">
      <c r="A29" s="120" t="s">
        <v>52</v>
      </c>
      <c r="B29" s="159" t="s">
        <v>143</v>
      </c>
      <c r="C29" s="160"/>
      <c r="D29" s="160"/>
      <c r="E29" s="161"/>
      <c r="F29" s="112">
        <f>SUM(F22:F28)</f>
        <v>0</v>
      </c>
      <c r="G29" s="70"/>
      <c r="H29" s="71"/>
      <c r="I29" s="71"/>
    </row>
    <row r="30" spans="1:9" s="55" customFormat="1" ht="12.75">
      <c r="A30" s="57"/>
      <c r="B30" s="58"/>
      <c r="C30" s="60"/>
      <c r="D30" s="61"/>
      <c r="E30" s="62"/>
      <c r="F30" s="63"/>
      <c r="H30" s="64"/>
      <c r="I30" s="64"/>
    </row>
    <row r="31" spans="1:9" s="75" customFormat="1" ht="14.25" customHeight="1">
      <c r="A31" s="120" t="s">
        <v>53</v>
      </c>
      <c r="B31" s="156" t="s">
        <v>66</v>
      </c>
      <c r="C31" s="157"/>
      <c r="D31" s="157"/>
      <c r="E31" s="157"/>
      <c r="F31" s="158"/>
      <c r="G31" s="73"/>
      <c r="H31" s="74"/>
      <c r="I31" s="74"/>
    </row>
    <row r="32" spans="1:6" ht="38.25">
      <c r="A32" s="92" t="s">
        <v>21</v>
      </c>
      <c r="B32" s="93" t="s">
        <v>222</v>
      </c>
      <c r="C32" s="94" t="s">
        <v>68</v>
      </c>
      <c r="D32" s="95">
        <v>61.34</v>
      </c>
      <c r="E32" s="168"/>
      <c r="F32" s="96">
        <f aca="true" t="shared" si="2" ref="F32:F37">D32*E32</f>
        <v>0</v>
      </c>
    </row>
    <row r="33" spans="1:6" ht="27" customHeight="1">
      <c r="A33" s="92" t="s">
        <v>22</v>
      </c>
      <c r="B33" s="93" t="s">
        <v>233</v>
      </c>
      <c r="C33" s="94" t="s">
        <v>68</v>
      </c>
      <c r="D33" s="95">
        <v>120</v>
      </c>
      <c r="E33" s="168"/>
      <c r="F33" s="96">
        <f t="shared" si="2"/>
        <v>0</v>
      </c>
    </row>
    <row r="34" spans="1:6" ht="38.25">
      <c r="A34" s="92" t="s">
        <v>23</v>
      </c>
      <c r="B34" s="93" t="s">
        <v>148</v>
      </c>
      <c r="C34" s="94" t="s">
        <v>68</v>
      </c>
      <c r="D34" s="95">
        <v>5.6</v>
      </c>
      <c r="E34" s="168"/>
      <c r="F34" s="96">
        <f t="shared" si="2"/>
        <v>0</v>
      </c>
    </row>
    <row r="35" spans="1:6" ht="25.5">
      <c r="A35" s="92" t="s">
        <v>24</v>
      </c>
      <c r="B35" s="93" t="s">
        <v>149</v>
      </c>
      <c r="C35" s="94" t="s">
        <v>68</v>
      </c>
      <c r="D35" s="95">
        <v>4.9</v>
      </c>
      <c r="E35" s="168"/>
      <c r="F35" s="96">
        <f t="shared" si="2"/>
        <v>0</v>
      </c>
    </row>
    <row r="36" spans="1:6" ht="38.25">
      <c r="A36" s="92" t="s">
        <v>25</v>
      </c>
      <c r="B36" s="93" t="s">
        <v>150</v>
      </c>
      <c r="C36" s="94" t="s">
        <v>68</v>
      </c>
      <c r="D36" s="95">
        <v>193.95</v>
      </c>
      <c r="E36" s="168"/>
      <c r="F36" s="96">
        <f t="shared" si="2"/>
        <v>0</v>
      </c>
    </row>
    <row r="37" spans="1:6" ht="76.5">
      <c r="A37" s="92" t="s">
        <v>112</v>
      </c>
      <c r="B37" s="93" t="s">
        <v>247</v>
      </c>
      <c r="C37" s="94" t="s">
        <v>212</v>
      </c>
      <c r="D37" s="95">
        <v>1</v>
      </c>
      <c r="E37" s="168"/>
      <c r="F37" s="96">
        <f t="shared" si="2"/>
        <v>0</v>
      </c>
    </row>
    <row r="38" spans="1:9" s="72" customFormat="1" ht="12.75">
      <c r="A38" s="120" t="s">
        <v>53</v>
      </c>
      <c r="B38" s="159" t="s">
        <v>55</v>
      </c>
      <c r="C38" s="160"/>
      <c r="D38" s="160"/>
      <c r="E38" s="161"/>
      <c r="F38" s="112">
        <f>SUM(F32:F37)</f>
        <v>0</v>
      </c>
      <c r="G38" s="70"/>
      <c r="H38" s="71"/>
      <c r="I38" s="71"/>
    </row>
    <row r="39" spans="1:9" s="55" customFormat="1" ht="12.75">
      <c r="A39" s="57"/>
      <c r="B39" s="58"/>
      <c r="C39" s="60"/>
      <c r="D39" s="61"/>
      <c r="E39" s="62"/>
      <c r="F39" s="63"/>
      <c r="H39" s="64"/>
      <c r="I39" s="64"/>
    </row>
    <row r="40" spans="1:9" s="75" customFormat="1" ht="14.25" customHeight="1">
      <c r="A40" s="120" t="s">
        <v>54</v>
      </c>
      <c r="B40" s="156" t="s">
        <v>65</v>
      </c>
      <c r="C40" s="157"/>
      <c r="D40" s="157"/>
      <c r="E40" s="157"/>
      <c r="F40" s="158"/>
      <c r="G40" s="73"/>
      <c r="H40" s="74"/>
      <c r="I40" s="74"/>
    </row>
    <row r="41" spans="1:9" s="76" customFormat="1" ht="25.5">
      <c r="A41" s="113" t="s">
        <v>113</v>
      </c>
      <c r="B41" s="111" t="s">
        <v>218</v>
      </c>
      <c r="C41" s="114" t="s">
        <v>68</v>
      </c>
      <c r="D41" s="115">
        <v>150</v>
      </c>
      <c r="E41" s="169"/>
      <c r="F41" s="96">
        <f aca="true" t="shared" si="3" ref="F41:F58">D41*E41</f>
        <v>0</v>
      </c>
      <c r="H41" s="77"/>
      <c r="I41" s="77"/>
    </row>
    <row r="42" spans="1:9" s="76" customFormat="1" ht="12.75">
      <c r="A42" s="113" t="s">
        <v>26</v>
      </c>
      <c r="B42" s="111" t="s">
        <v>214</v>
      </c>
      <c r="C42" s="114" t="s">
        <v>67</v>
      </c>
      <c r="D42" s="115">
        <v>40</v>
      </c>
      <c r="E42" s="169"/>
      <c r="F42" s="96">
        <f t="shared" si="3"/>
        <v>0</v>
      </c>
      <c r="H42" s="77"/>
      <c r="I42" s="77"/>
    </row>
    <row r="43" spans="1:9" s="76" customFormat="1" ht="51">
      <c r="A43" s="113" t="s">
        <v>27</v>
      </c>
      <c r="B43" s="111" t="s">
        <v>152</v>
      </c>
      <c r="C43" s="114" t="s">
        <v>98</v>
      </c>
      <c r="D43" s="115">
        <v>4.56</v>
      </c>
      <c r="E43" s="169"/>
      <c r="F43" s="96">
        <f t="shared" si="3"/>
        <v>0</v>
      </c>
      <c r="H43" s="77"/>
      <c r="I43" s="77"/>
    </row>
    <row r="44" spans="1:9" s="76" customFormat="1" ht="51">
      <c r="A44" s="113" t="s">
        <v>28</v>
      </c>
      <c r="B44" s="111" t="s">
        <v>153</v>
      </c>
      <c r="C44" s="114" t="s">
        <v>68</v>
      </c>
      <c r="D44" s="115">
        <v>40.2</v>
      </c>
      <c r="E44" s="169"/>
      <c r="F44" s="96">
        <f t="shared" si="3"/>
        <v>0</v>
      </c>
      <c r="H44" s="77"/>
      <c r="I44" s="77"/>
    </row>
    <row r="45" spans="1:9" s="76" customFormat="1" ht="25.5">
      <c r="A45" s="113" t="s">
        <v>29</v>
      </c>
      <c r="B45" s="111" t="s">
        <v>230</v>
      </c>
      <c r="C45" s="114" t="s">
        <v>68</v>
      </c>
      <c r="D45" s="115">
        <v>136.64</v>
      </c>
      <c r="E45" s="169"/>
      <c r="F45" s="96">
        <f t="shared" si="3"/>
        <v>0</v>
      </c>
      <c r="H45" s="77"/>
      <c r="I45" s="77"/>
    </row>
    <row r="46" spans="1:9" s="76" customFormat="1" ht="25.5">
      <c r="A46" s="113" t="s">
        <v>30</v>
      </c>
      <c r="B46" s="111" t="s">
        <v>223</v>
      </c>
      <c r="C46" s="114" t="s">
        <v>98</v>
      </c>
      <c r="D46" s="115">
        <v>62.28</v>
      </c>
      <c r="E46" s="169"/>
      <c r="F46" s="96">
        <f t="shared" si="3"/>
        <v>0</v>
      </c>
      <c r="H46" s="77"/>
      <c r="I46" s="77"/>
    </row>
    <row r="47" spans="1:9" s="76" customFormat="1" ht="25.5">
      <c r="A47" s="113" t="s">
        <v>31</v>
      </c>
      <c r="B47" s="111" t="s">
        <v>248</v>
      </c>
      <c r="C47" s="114" t="s">
        <v>212</v>
      </c>
      <c r="D47" s="115">
        <v>6</v>
      </c>
      <c r="E47" s="169"/>
      <c r="F47" s="96">
        <f t="shared" si="3"/>
        <v>0</v>
      </c>
      <c r="H47" s="77"/>
      <c r="I47" s="77"/>
    </row>
    <row r="48" spans="1:9" s="76" customFormat="1" ht="38.25">
      <c r="A48" s="113" t="s">
        <v>32</v>
      </c>
      <c r="B48" s="111" t="s">
        <v>224</v>
      </c>
      <c r="C48" s="114" t="s">
        <v>68</v>
      </c>
      <c r="D48" s="115">
        <v>6</v>
      </c>
      <c r="E48" s="169"/>
      <c r="F48" s="96">
        <f t="shared" si="3"/>
        <v>0</v>
      </c>
      <c r="H48" s="77"/>
      <c r="I48" s="77"/>
    </row>
    <row r="49" spans="1:9" s="76" customFormat="1" ht="25.5">
      <c r="A49" s="113" t="s">
        <v>114</v>
      </c>
      <c r="B49" s="111" t="s">
        <v>154</v>
      </c>
      <c r="C49" s="114" t="s">
        <v>68</v>
      </c>
      <c r="D49" s="115">
        <v>41.67</v>
      </c>
      <c r="E49" s="169"/>
      <c r="F49" s="96">
        <f t="shared" si="3"/>
        <v>0</v>
      </c>
      <c r="H49" s="77"/>
      <c r="I49" s="77"/>
    </row>
    <row r="50" spans="1:9" s="76" customFormat="1" ht="25.5">
      <c r="A50" s="113" t="s">
        <v>115</v>
      </c>
      <c r="B50" s="111" t="s">
        <v>249</v>
      </c>
      <c r="C50" s="114" t="s">
        <v>68</v>
      </c>
      <c r="D50" s="115">
        <v>58</v>
      </c>
      <c r="E50" s="169"/>
      <c r="F50" s="96">
        <f t="shared" si="3"/>
        <v>0</v>
      </c>
      <c r="H50" s="77"/>
      <c r="I50" s="77"/>
    </row>
    <row r="51" spans="1:9" s="76" customFormat="1" ht="25.5">
      <c r="A51" s="113" t="s">
        <v>116</v>
      </c>
      <c r="B51" s="111" t="s">
        <v>250</v>
      </c>
      <c r="C51" s="114" t="s">
        <v>68</v>
      </c>
      <c r="D51" s="115">
        <v>45</v>
      </c>
      <c r="E51" s="169"/>
      <c r="F51" s="96">
        <f t="shared" si="3"/>
        <v>0</v>
      </c>
      <c r="H51" s="77"/>
      <c r="I51" s="77"/>
    </row>
    <row r="52" spans="1:9" s="76" customFormat="1" ht="12.75">
      <c r="A52" s="113" t="s">
        <v>117</v>
      </c>
      <c r="B52" s="111" t="s">
        <v>251</v>
      </c>
      <c r="C52" s="114" t="s">
        <v>67</v>
      </c>
      <c r="D52" s="115">
        <v>16</v>
      </c>
      <c r="E52" s="169"/>
      <c r="F52" s="96">
        <f>D52*E52</f>
        <v>0</v>
      </c>
      <c r="H52" s="77"/>
      <c r="I52" s="77"/>
    </row>
    <row r="53" spans="1:9" s="76" customFormat="1" ht="12.75">
      <c r="A53" s="113" t="s">
        <v>118</v>
      </c>
      <c r="B53" s="111" t="s">
        <v>215</v>
      </c>
      <c r="C53" s="114" t="s">
        <v>212</v>
      </c>
      <c r="D53" s="115">
        <v>15</v>
      </c>
      <c r="E53" s="169"/>
      <c r="F53" s="96">
        <f t="shared" si="3"/>
        <v>0</v>
      </c>
      <c r="H53" s="77"/>
      <c r="I53" s="77"/>
    </row>
    <row r="54" spans="1:9" s="76" customFormat="1" ht="25.5">
      <c r="A54" s="113" t="s">
        <v>119</v>
      </c>
      <c r="B54" s="111" t="s">
        <v>252</v>
      </c>
      <c r="C54" s="114" t="s">
        <v>212</v>
      </c>
      <c r="D54" s="115">
        <v>20</v>
      </c>
      <c r="E54" s="169"/>
      <c r="F54" s="96">
        <f t="shared" si="3"/>
        <v>0</v>
      </c>
      <c r="H54" s="77"/>
      <c r="I54" s="77"/>
    </row>
    <row r="55" spans="1:9" s="76" customFormat="1" ht="12.75">
      <c r="A55" s="113" t="s">
        <v>33</v>
      </c>
      <c r="B55" s="111" t="s">
        <v>155</v>
      </c>
      <c r="C55" s="114" t="s">
        <v>68</v>
      </c>
      <c r="D55" s="115">
        <v>140.77</v>
      </c>
      <c r="E55" s="169"/>
      <c r="F55" s="96">
        <f t="shared" si="3"/>
        <v>0</v>
      </c>
      <c r="H55" s="77"/>
      <c r="I55" s="77"/>
    </row>
    <row r="56" spans="1:6" ht="38.25">
      <c r="A56" s="113" t="s">
        <v>34</v>
      </c>
      <c r="B56" s="93" t="s">
        <v>241</v>
      </c>
      <c r="C56" s="122"/>
      <c r="D56" s="123"/>
      <c r="E56" s="170"/>
      <c r="F56" s="96">
        <f t="shared" si="3"/>
        <v>0</v>
      </c>
    </row>
    <row r="57" spans="1:9" s="76" customFormat="1" ht="12.75">
      <c r="A57" s="113" t="s">
        <v>35</v>
      </c>
      <c r="B57" s="111" t="s">
        <v>156</v>
      </c>
      <c r="C57" s="114" t="s">
        <v>96</v>
      </c>
      <c r="D57" s="115">
        <v>50</v>
      </c>
      <c r="E57" s="169"/>
      <c r="F57" s="96">
        <f t="shared" si="3"/>
        <v>0</v>
      </c>
      <c r="H57" s="77"/>
      <c r="I57" s="77"/>
    </row>
    <row r="58" spans="1:9" s="76" customFormat="1" ht="12.75">
      <c r="A58" s="113" t="s">
        <v>36</v>
      </c>
      <c r="B58" s="111" t="s">
        <v>157</v>
      </c>
      <c r="C58" s="114" t="s">
        <v>96</v>
      </c>
      <c r="D58" s="115">
        <v>50</v>
      </c>
      <c r="E58" s="169"/>
      <c r="F58" s="96">
        <f t="shared" si="3"/>
        <v>0</v>
      </c>
      <c r="H58" s="77"/>
      <c r="I58" s="77"/>
    </row>
    <row r="59" spans="1:9" s="72" customFormat="1" ht="12.75">
      <c r="A59" s="120" t="s">
        <v>54</v>
      </c>
      <c r="B59" s="159" t="s">
        <v>151</v>
      </c>
      <c r="C59" s="160"/>
      <c r="D59" s="160"/>
      <c r="E59" s="161"/>
      <c r="F59" s="112">
        <f>SUM(F41:G58)</f>
        <v>0</v>
      </c>
      <c r="G59" s="70"/>
      <c r="H59" s="71"/>
      <c r="I59" s="71"/>
    </row>
    <row r="60" spans="1:9" s="55" customFormat="1" ht="12.75">
      <c r="A60" s="57"/>
      <c r="B60" s="58"/>
      <c r="C60" s="60"/>
      <c r="D60" s="61"/>
      <c r="E60" s="62"/>
      <c r="F60" s="63"/>
      <c r="H60" s="64"/>
      <c r="I60" s="64"/>
    </row>
    <row r="61" spans="1:9" s="72" customFormat="1" ht="12.75">
      <c r="A61" s="120" t="s">
        <v>63</v>
      </c>
      <c r="B61" s="159" t="s">
        <v>133</v>
      </c>
      <c r="C61" s="160"/>
      <c r="D61" s="160"/>
      <c r="E61" s="161"/>
      <c r="F61" s="112">
        <f>F19+F29+F38+F59</f>
        <v>0</v>
      </c>
      <c r="G61" s="70"/>
      <c r="H61" s="71"/>
      <c r="I61" s="71"/>
    </row>
  </sheetData>
  <sheetProtection password="CCBE" sheet="1"/>
  <mergeCells count="10">
    <mergeCell ref="B31:F31"/>
    <mergeCell ref="B38:E38"/>
    <mergeCell ref="B40:F40"/>
    <mergeCell ref="B59:E59"/>
    <mergeCell ref="B61:E61"/>
    <mergeCell ref="B3:F3"/>
    <mergeCell ref="B19:E19"/>
    <mergeCell ref="B21:F21"/>
    <mergeCell ref="B29:E29"/>
    <mergeCell ref="B5:F5"/>
  </mergeCells>
  <printOptions/>
  <pageMargins left="0.984251968503937" right="0.1968503937007874" top="0.7874015748031497" bottom="0.3937007874015748" header="0.5118110236220472" footer="0.1968503937007874"/>
  <pageSetup fitToHeight="0" horizontalDpi="600" verticalDpi="600" orientation="portrait" paperSize="9" scale="95" r:id="rId1"/>
  <headerFooter alignWithMargins="0">
    <oddFooter>&amp;C&amp;P od &amp;N</oddFooter>
  </headerFooter>
  <rowBreaks count="1" manualBreakCount="1">
    <brk id="56" max="5" man="1"/>
  </rowBreaks>
</worksheet>
</file>

<file path=xl/worksheets/sheet5.xml><?xml version="1.0" encoding="utf-8"?>
<worksheet xmlns="http://schemas.openxmlformats.org/spreadsheetml/2006/main" xmlns:r="http://schemas.openxmlformats.org/officeDocument/2006/relationships">
  <dimension ref="A1:V64"/>
  <sheetViews>
    <sheetView view="pageBreakPreview" zoomScale="84" zoomScaleNormal="166" zoomScaleSheetLayoutView="84" workbookViewId="0" topLeftCell="A58">
      <selection activeCell="I61" sqref="I61"/>
    </sheetView>
  </sheetViews>
  <sheetFormatPr defaultColWidth="8.75390625" defaultRowHeight="12.75"/>
  <cols>
    <col min="1" max="1" width="5.75390625" style="48" customWidth="1"/>
    <col min="2" max="2" width="40.75390625" style="49" customWidth="1"/>
    <col min="3" max="3" width="5.75390625" style="66" customWidth="1"/>
    <col min="4" max="4" width="10.75390625" style="67" customWidth="1"/>
    <col min="5" max="5" width="13.75390625" style="78" customWidth="1"/>
    <col min="6" max="6" width="13.75390625" style="68" customWidth="1"/>
    <col min="7" max="7" width="9.25390625" style="53" hidden="1" customWidth="1"/>
    <col min="8" max="9" width="10.75390625" style="69" customWidth="1"/>
    <col min="10" max="16384" width="8.75390625" style="53" customWidth="1"/>
  </cols>
  <sheetData>
    <row r="1" spans="1:7" s="39" customFormat="1" ht="15" customHeight="1">
      <c r="A1" s="82" t="s">
        <v>73</v>
      </c>
      <c r="B1" s="83" t="s">
        <v>74</v>
      </c>
      <c r="C1" s="84" t="s">
        <v>75</v>
      </c>
      <c r="D1" s="84" t="s">
        <v>97</v>
      </c>
      <c r="E1" s="84" t="s">
        <v>76</v>
      </c>
      <c r="F1" s="85" t="s">
        <v>72</v>
      </c>
      <c r="G1" s="38"/>
    </row>
    <row r="2" spans="1:9" s="55" customFormat="1" ht="12.75">
      <c r="A2" s="57"/>
      <c r="B2" s="58"/>
      <c r="C2" s="60"/>
      <c r="D2" s="61"/>
      <c r="E2" s="62"/>
      <c r="F2" s="63"/>
      <c r="H2" s="64"/>
      <c r="I2" s="64"/>
    </row>
    <row r="3" spans="1:9" s="55" customFormat="1" ht="12.75" customHeight="1">
      <c r="A3" s="119" t="s">
        <v>64</v>
      </c>
      <c r="B3" s="155" t="s">
        <v>80</v>
      </c>
      <c r="C3" s="155"/>
      <c r="D3" s="155"/>
      <c r="E3" s="155"/>
      <c r="F3" s="155"/>
      <c r="H3" s="64"/>
      <c r="I3" s="64"/>
    </row>
    <row r="4" spans="1:9" s="55" customFormat="1" ht="12.75">
      <c r="A4" s="57"/>
      <c r="B4" s="58"/>
      <c r="C4" s="60"/>
      <c r="D4" s="61"/>
      <c r="E4" s="62"/>
      <c r="F4" s="63"/>
      <c r="H4" s="64"/>
      <c r="I4" s="64"/>
    </row>
    <row r="5" spans="1:9" s="75" customFormat="1" ht="14.25" customHeight="1">
      <c r="A5" s="120" t="s">
        <v>56</v>
      </c>
      <c r="B5" s="156" t="s">
        <v>158</v>
      </c>
      <c r="C5" s="157"/>
      <c r="D5" s="157"/>
      <c r="E5" s="157"/>
      <c r="F5" s="158"/>
      <c r="G5" s="73"/>
      <c r="H5" s="74"/>
      <c r="I5" s="74"/>
    </row>
    <row r="6" spans="1:6" ht="127.5">
      <c r="A6" s="92" t="s">
        <v>37</v>
      </c>
      <c r="B6" s="93" t="s">
        <v>160</v>
      </c>
      <c r="C6" s="94" t="s">
        <v>68</v>
      </c>
      <c r="D6" s="95">
        <v>346.27</v>
      </c>
      <c r="E6" s="168"/>
      <c r="F6" s="96">
        <f aca="true" t="shared" si="0" ref="F6:F12">D6*E6</f>
        <v>0</v>
      </c>
    </row>
    <row r="7" spans="1:6" ht="63.75">
      <c r="A7" s="92" t="s">
        <v>38</v>
      </c>
      <c r="B7" s="93" t="s">
        <v>161</v>
      </c>
      <c r="C7" s="94" t="s">
        <v>68</v>
      </c>
      <c r="D7" s="95">
        <v>62.58</v>
      </c>
      <c r="E7" s="168"/>
      <c r="F7" s="96">
        <f t="shared" si="0"/>
        <v>0</v>
      </c>
    </row>
    <row r="8" spans="1:6" ht="99" customHeight="1">
      <c r="A8" s="92" t="s">
        <v>39</v>
      </c>
      <c r="B8" s="93" t="s">
        <v>162</v>
      </c>
      <c r="C8" s="94" t="s">
        <v>68</v>
      </c>
      <c r="D8" s="95">
        <v>80.48</v>
      </c>
      <c r="E8" s="168"/>
      <c r="F8" s="96">
        <f t="shared" si="0"/>
        <v>0</v>
      </c>
    </row>
    <row r="9" spans="1:6" ht="51">
      <c r="A9" s="92" t="s">
        <v>40</v>
      </c>
      <c r="B9" s="93" t="s">
        <v>163</v>
      </c>
      <c r="C9" s="94" t="s">
        <v>68</v>
      </c>
      <c r="D9" s="95">
        <v>234.71</v>
      </c>
      <c r="E9" s="168"/>
      <c r="F9" s="96">
        <f t="shared" si="0"/>
        <v>0</v>
      </c>
    </row>
    <row r="10" spans="1:6" ht="51">
      <c r="A10" s="92" t="s">
        <v>41</v>
      </c>
      <c r="B10" s="93" t="s">
        <v>164</v>
      </c>
      <c r="C10" s="94" t="s">
        <v>68</v>
      </c>
      <c r="D10" s="95">
        <v>80.48</v>
      </c>
      <c r="E10" s="168"/>
      <c r="F10" s="96">
        <f t="shared" si="0"/>
        <v>0</v>
      </c>
    </row>
    <row r="11" spans="1:6" ht="25.5">
      <c r="A11" s="92" t="s">
        <v>42</v>
      </c>
      <c r="B11" s="93" t="s">
        <v>165</v>
      </c>
      <c r="C11" s="94" t="s">
        <v>68</v>
      </c>
      <c r="D11" s="95">
        <v>315.19</v>
      </c>
      <c r="E11" s="168"/>
      <c r="F11" s="96">
        <f t="shared" si="0"/>
        <v>0</v>
      </c>
    </row>
    <row r="12" spans="1:6" ht="38.25">
      <c r="A12" s="92" t="s">
        <v>43</v>
      </c>
      <c r="B12" s="93" t="s">
        <v>166</v>
      </c>
      <c r="C12" s="94" t="s">
        <v>67</v>
      </c>
      <c r="D12" s="95">
        <v>66.08</v>
      </c>
      <c r="E12" s="168"/>
      <c r="F12" s="96">
        <f t="shared" si="0"/>
        <v>0</v>
      </c>
    </row>
    <row r="13" spans="1:6" ht="12.75">
      <c r="A13" s="53"/>
      <c r="B13" s="53"/>
      <c r="C13" s="53"/>
      <c r="D13" s="53"/>
      <c r="E13" s="53"/>
      <c r="F13" s="53"/>
    </row>
    <row r="14" spans="1:22" s="72" customFormat="1" ht="12.75">
      <c r="A14" s="120" t="s">
        <v>56</v>
      </c>
      <c r="B14" s="159" t="s">
        <v>159</v>
      </c>
      <c r="C14" s="160"/>
      <c r="D14" s="160"/>
      <c r="E14" s="161"/>
      <c r="F14" s="112">
        <f>SUM(F6:F12)</f>
        <v>0</v>
      </c>
      <c r="G14" s="79"/>
      <c r="H14" s="64"/>
      <c r="I14" s="64"/>
      <c r="J14" s="55"/>
      <c r="K14" s="55"/>
      <c r="L14" s="55"/>
      <c r="M14" s="55"/>
      <c r="N14" s="55"/>
      <c r="O14" s="55"/>
      <c r="P14" s="55"/>
      <c r="Q14" s="55"/>
      <c r="R14" s="55"/>
      <c r="S14" s="55"/>
      <c r="T14" s="55"/>
      <c r="U14" s="55"/>
      <c r="V14" s="55"/>
    </row>
    <row r="15" spans="1:9" s="55" customFormat="1" ht="12.75">
      <c r="A15" s="57"/>
      <c r="B15" s="58"/>
      <c r="C15" s="60"/>
      <c r="D15" s="61"/>
      <c r="E15" s="62"/>
      <c r="F15" s="63"/>
      <c r="H15" s="64"/>
      <c r="I15" s="64"/>
    </row>
    <row r="16" spans="1:9" s="65" customFormat="1" ht="14.25" customHeight="1">
      <c r="A16" s="120" t="s">
        <v>57</v>
      </c>
      <c r="B16" s="156" t="s">
        <v>167</v>
      </c>
      <c r="C16" s="157"/>
      <c r="D16" s="157"/>
      <c r="E16" s="157"/>
      <c r="F16" s="158"/>
      <c r="H16" s="64"/>
      <c r="I16" s="64"/>
    </row>
    <row r="17" spans="1:6" ht="140.25">
      <c r="A17" s="92" t="s">
        <v>44</v>
      </c>
      <c r="B17" s="93" t="s">
        <v>234</v>
      </c>
      <c r="C17" s="122"/>
      <c r="D17" s="123"/>
      <c r="E17" s="124"/>
      <c r="F17" s="96">
        <f>D17*E17</f>
        <v>0</v>
      </c>
    </row>
    <row r="18" spans="1:9" s="55" customFormat="1" ht="15" customHeight="1">
      <c r="A18" s="92" t="s">
        <v>45</v>
      </c>
      <c r="B18" s="93" t="s">
        <v>169</v>
      </c>
      <c r="C18" s="94" t="s">
        <v>67</v>
      </c>
      <c r="D18" s="95">
        <v>84.5</v>
      </c>
      <c r="E18" s="171"/>
      <c r="F18" s="96">
        <f>D18*E18</f>
        <v>0</v>
      </c>
      <c r="H18" s="64"/>
      <c r="I18" s="64"/>
    </row>
    <row r="19" spans="1:9" s="55" customFormat="1" ht="12.75">
      <c r="A19" s="92" t="s">
        <v>46</v>
      </c>
      <c r="B19" s="93" t="s">
        <v>170</v>
      </c>
      <c r="C19" s="94" t="s">
        <v>67</v>
      </c>
      <c r="D19" s="95">
        <v>88.5</v>
      </c>
      <c r="E19" s="171"/>
      <c r="F19" s="96">
        <f>D19*E19</f>
        <v>0</v>
      </c>
      <c r="H19" s="64"/>
      <c r="I19" s="64"/>
    </row>
    <row r="20" spans="1:9" s="55" customFormat="1" ht="13.5" customHeight="1">
      <c r="A20" s="92" t="s">
        <v>120</v>
      </c>
      <c r="B20" s="93" t="s">
        <v>171</v>
      </c>
      <c r="C20" s="94" t="s">
        <v>67</v>
      </c>
      <c r="D20" s="95">
        <v>152</v>
      </c>
      <c r="E20" s="171"/>
      <c r="F20" s="96">
        <f>D20*E20</f>
        <v>0</v>
      </c>
      <c r="H20" s="64"/>
      <c r="I20" s="64"/>
    </row>
    <row r="21" spans="1:9" s="55" customFormat="1" ht="13.5" customHeight="1">
      <c r="A21" s="92" t="s">
        <v>121</v>
      </c>
      <c r="B21" s="93" t="s">
        <v>172</v>
      </c>
      <c r="C21" s="94" t="s">
        <v>67</v>
      </c>
      <c r="D21" s="95">
        <v>25</v>
      </c>
      <c r="E21" s="171"/>
      <c r="F21" s="96">
        <f>D21*E21</f>
        <v>0</v>
      </c>
      <c r="H21" s="64"/>
      <c r="I21" s="64"/>
    </row>
    <row r="22" spans="1:9" s="55" customFormat="1" ht="14.25" customHeight="1">
      <c r="A22" s="92" t="s">
        <v>122</v>
      </c>
      <c r="B22" s="93" t="s">
        <v>173</v>
      </c>
      <c r="C22" s="94" t="s">
        <v>67</v>
      </c>
      <c r="D22" s="95">
        <v>51.6</v>
      </c>
      <c r="E22" s="171"/>
      <c r="F22" s="96">
        <f aca="true" t="shared" si="1" ref="F22:F29">D22*E22</f>
        <v>0</v>
      </c>
      <c r="H22" s="64"/>
      <c r="I22" s="64"/>
    </row>
    <row r="23" spans="1:6" ht="12.75">
      <c r="A23" s="92" t="s">
        <v>123</v>
      </c>
      <c r="B23" s="93" t="s">
        <v>174</v>
      </c>
      <c r="C23" s="122"/>
      <c r="D23" s="123"/>
      <c r="E23" s="170"/>
      <c r="F23" s="96">
        <f t="shared" si="1"/>
        <v>0</v>
      </c>
    </row>
    <row r="24" spans="1:9" s="55" customFormat="1" ht="14.25" customHeight="1">
      <c r="A24" s="92" t="s">
        <v>124</v>
      </c>
      <c r="B24" s="93" t="s">
        <v>175</v>
      </c>
      <c r="C24" s="94" t="s">
        <v>71</v>
      </c>
      <c r="D24" s="95">
        <v>186</v>
      </c>
      <c r="E24" s="171"/>
      <c r="F24" s="96">
        <f t="shared" si="1"/>
        <v>0</v>
      </c>
      <c r="H24" s="64"/>
      <c r="I24" s="64"/>
    </row>
    <row r="25" spans="1:9" s="55" customFormat="1" ht="14.25" customHeight="1">
      <c r="A25" s="92" t="s">
        <v>125</v>
      </c>
      <c r="B25" s="93" t="s">
        <v>176</v>
      </c>
      <c r="C25" s="94" t="s">
        <v>71</v>
      </c>
      <c r="D25" s="95">
        <v>98</v>
      </c>
      <c r="E25" s="171"/>
      <c r="F25" s="96">
        <f t="shared" si="1"/>
        <v>0</v>
      </c>
      <c r="H25" s="64"/>
      <c r="I25" s="64"/>
    </row>
    <row r="26" spans="1:9" s="55" customFormat="1" ht="13.5" customHeight="1">
      <c r="A26" s="92" t="s">
        <v>126</v>
      </c>
      <c r="B26" s="93" t="s">
        <v>177</v>
      </c>
      <c r="C26" s="94" t="s">
        <v>71</v>
      </c>
      <c r="D26" s="95">
        <v>455</v>
      </c>
      <c r="E26" s="171"/>
      <c r="F26" s="96">
        <f t="shared" si="1"/>
        <v>0</v>
      </c>
      <c r="H26" s="64"/>
      <c r="I26" s="64"/>
    </row>
    <row r="27" spans="1:9" s="55" customFormat="1" ht="13.5" customHeight="1">
      <c r="A27" s="92" t="s">
        <v>127</v>
      </c>
      <c r="B27" s="93" t="s">
        <v>178</v>
      </c>
      <c r="C27" s="94" t="s">
        <v>71</v>
      </c>
      <c r="D27" s="95">
        <v>15623</v>
      </c>
      <c r="E27" s="171"/>
      <c r="F27" s="96">
        <f t="shared" si="1"/>
        <v>0</v>
      </c>
      <c r="H27" s="64"/>
      <c r="I27" s="64"/>
    </row>
    <row r="28" spans="1:9" s="55" customFormat="1" ht="13.5" customHeight="1">
      <c r="A28" s="92" t="s">
        <v>128</v>
      </c>
      <c r="B28" s="93" t="s">
        <v>179</v>
      </c>
      <c r="C28" s="94" t="s">
        <v>71</v>
      </c>
      <c r="D28" s="95">
        <v>1562.3</v>
      </c>
      <c r="E28" s="171"/>
      <c r="F28" s="96">
        <f t="shared" si="1"/>
        <v>0</v>
      </c>
      <c r="H28" s="64"/>
      <c r="I28" s="64"/>
    </row>
    <row r="29" spans="1:9" s="55" customFormat="1" ht="13.5" customHeight="1">
      <c r="A29" s="92" t="s">
        <v>129</v>
      </c>
      <c r="B29" s="93" t="s">
        <v>180</v>
      </c>
      <c r="C29" s="94" t="s">
        <v>71</v>
      </c>
      <c r="D29" s="95">
        <v>17185.3</v>
      </c>
      <c r="E29" s="171"/>
      <c r="F29" s="96">
        <f t="shared" si="1"/>
        <v>0</v>
      </c>
      <c r="H29" s="64"/>
      <c r="I29" s="64"/>
    </row>
    <row r="30" spans="1:9" s="55" customFormat="1" ht="12.75">
      <c r="A30" s="120" t="s">
        <v>57</v>
      </c>
      <c r="B30" s="159" t="s">
        <v>168</v>
      </c>
      <c r="C30" s="160"/>
      <c r="D30" s="160"/>
      <c r="E30" s="161"/>
      <c r="F30" s="112">
        <f>SUM(F17:F29)</f>
        <v>0</v>
      </c>
      <c r="H30" s="64"/>
      <c r="I30" s="64"/>
    </row>
    <row r="31" spans="1:9" s="55" customFormat="1" ht="12.75">
      <c r="A31" s="48"/>
      <c r="B31" s="49"/>
      <c r="C31" s="66"/>
      <c r="D31" s="67"/>
      <c r="E31" s="78"/>
      <c r="F31" s="68"/>
      <c r="H31" s="64"/>
      <c r="I31" s="64"/>
    </row>
    <row r="32" spans="1:9" s="65" customFormat="1" ht="14.25" customHeight="1">
      <c r="A32" s="120" t="s">
        <v>58</v>
      </c>
      <c r="B32" s="156" t="s">
        <v>181</v>
      </c>
      <c r="C32" s="157"/>
      <c r="D32" s="157"/>
      <c r="E32" s="157"/>
      <c r="F32" s="158"/>
      <c r="H32" s="64"/>
      <c r="I32" s="64"/>
    </row>
    <row r="33" spans="1:9" s="55" customFormat="1" ht="63.75">
      <c r="A33" s="92" t="s">
        <v>130</v>
      </c>
      <c r="B33" s="93" t="s">
        <v>183</v>
      </c>
      <c r="C33" s="94" t="s">
        <v>67</v>
      </c>
      <c r="D33" s="95">
        <v>62.58</v>
      </c>
      <c r="E33" s="168"/>
      <c r="F33" s="96">
        <f aca="true" t="shared" si="2" ref="F33:F38">D33*E33</f>
        <v>0</v>
      </c>
      <c r="H33" s="64"/>
      <c r="I33" s="64"/>
    </row>
    <row r="34" spans="1:9" s="55" customFormat="1" ht="76.5">
      <c r="A34" s="92" t="s">
        <v>131</v>
      </c>
      <c r="B34" s="93" t="s">
        <v>184</v>
      </c>
      <c r="C34" s="94" t="s">
        <v>67</v>
      </c>
      <c r="D34" s="95">
        <v>45</v>
      </c>
      <c r="E34" s="168"/>
      <c r="F34" s="96">
        <f t="shared" si="2"/>
        <v>0</v>
      </c>
      <c r="H34" s="64"/>
      <c r="I34" s="64"/>
    </row>
    <row r="35" spans="1:9" s="55" customFormat="1" ht="38.25">
      <c r="A35" s="92" t="s">
        <v>47</v>
      </c>
      <c r="B35" s="93" t="s">
        <v>185</v>
      </c>
      <c r="C35" s="94" t="s">
        <v>68</v>
      </c>
      <c r="D35" s="95">
        <v>234.71</v>
      </c>
      <c r="E35" s="168"/>
      <c r="F35" s="96">
        <f t="shared" si="2"/>
        <v>0</v>
      </c>
      <c r="H35" s="64"/>
      <c r="I35" s="64"/>
    </row>
    <row r="36" spans="1:9" s="55" customFormat="1" ht="25.5">
      <c r="A36" s="92" t="s">
        <v>48</v>
      </c>
      <c r="B36" s="93" t="s">
        <v>186</v>
      </c>
      <c r="C36" s="94" t="s">
        <v>68</v>
      </c>
      <c r="D36" s="95">
        <v>80.48</v>
      </c>
      <c r="E36" s="168"/>
      <c r="F36" s="96">
        <f t="shared" si="2"/>
        <v>0</v>
      </c>
      <c r="H36" s="64"/>
      <c r="I36" s="64"/>
    </row>
    <row r="37" spans="1:9" s="55" customFormat="1" ht="25.5">
      <c r="A37" s="92" t="s">
        <v>49</v>
      </c>
      <c r="B37" s="93" t="s">
        <v>187</v>
      </c>
      <c r="C37" s="94" t="s">
        <v>68</v>
      </c>
      <c r="D37" s="115">
        <v>3.6</v>
      </c>
      <c r="E37" s="168"/>
      <c r="F37" s="96">
        <f t="shared" si="2"/>
        <v>0</v>
      </c>
      <c r="H37" s="64"/>
      <c r="I37" s="64"/>
    </row>
    <row r="38" spans="1:9" s="55" customFormat="1" ht="43.5" customHeight="1">
      <c r="A38" s="92" t="s">
        <v>50</v>
      </c>
      <c r="B38" s="93" t="s">
        <v>188</v>
      </c>
      <c r="C38" s="94" t="s">
        <v>67</v>
      </c>
      <c r="D38" s="95">
        <v>124.58</v>
      </c>
      <c r="E38" s="168"/>
      <c r="F38" s="96">
        <f t="shared" si="2"/>
        <v>0</v>
      </c>
      <c r="H38" s="64"/>
      <c r="I38" s="64"/>
    </row>
    <row r="39" spans="1:9" s="55" customFormat="1" ht="43.5" customHeight="1">
      <c r="A39" s="92" t="s">
        <v>193</v>
      </c>
      <c r="B39" s="93" t="s">
        <v>189</v>
      </c>
      <c r="C39" s="94" t="s">
        <v>95</v>
      </c>
      <c r="D39" s="95">
        <v>6</v>
      </c>
      <c r="E39" s="168"/>
      <c r="F39" s="96">
        <f>D39*E39</f>
        <v>0</v>
      </c>
      <c r="H39" s="64"/>
      <c r="I39" s="64"/>
    </row>
    <row r="40" spans="1:9" s="55" customFormat="1" ht="12.75">
      <c r="A40" s="120" t="s">
        <v>58</v>
      </c>
      <c r="B40" s="159" t="s">
        <v>182</v>
      </c>
      <c r="C40" s="160"/>
      <c r="D40" s="160"/>
      <c r="E40" s="161"/>
      <c r="F40" s="112">
        <f>SUM(F33:F39)</f>
        <v>0</v>
      </c>
      <c r="H40" s="64"/>
      <c r="I40" s="64"/>
    </row>
    <row r="41" spans="1:9" s="55" customFormat="1" ht="12.75">
      <c r="A41" s="41"/>
      <c r="B41" s="130"/>
      <c r="C41" s="132"/>
      <c r="D41" s="132"/>
      <c r="E41" s="132"/>
      <c r="F41" s="133"/>
      <c r="H41" s="64"/>
      <c r="I41" s="64"/>
    </row>
    <row r="42" spans="1:9" s="134" customFormat="1" ht="12.75">
      <c r="A42" s="41"/>
      <c r="B42" s="130"/>
      <c r="C42" s="132"/>
      <c r="D42" s="132"/>
      <c r="E42" s="132"/>
      <c r="F42" s="133"/>
      <c r="H42" s="135"/>
      <c r="I42" s="135"/>
    </row>
    <row r="43" spans="1:9" s="134" customFormat="1" ht="12.75">
      <c r="A43" s="120" t="s">
        <v>59</v>
      </c>
      <c r="B43" s="156" t="s">
        <v>199</v>
      </c>
      <c r="C43" s="157"/>
      <c r="D43" s="157"/>
      <c r="E43" s="157"/>
      <c r="F43" s="158"/>
      <c r="H43" s="135"/>
      <c r="I43" s="135"/>
    </row>
    <row r="44" spans="1:9" s="134" customFormat="1" ht="12.75">
      <c r="A44" s="92" t="s">
        <v>194</v>
      </c>
      <c r="B44" s="93" t="s">
        <v>217</v>
      </c>
      <c r="C44" s="114" t="s">
        <v>67</v>
      </c>
      <c r="D44" s="115">
        <v>15</v>
      </c>
      <c r="E44" s="169"/>
      <c r="F44" s="96">
        <f>D44*E44</f>
        <v>0</v>
      </c>
      <c r="H44" s="135"/>
      <c r="I44" s="135"/>
    </row>
    <row r="45" spans="1:9" s="134" customFormat="1" ht="12.75">
      <c r="A45" s="92" t="s">
        <v>195</v>
      </c>
      <c r="B45" s="136" t="s">
        <v>253</v>
      </c>
      <c r="C45" s="137" t="s">
        <v>212</v>
      </c>
      <c r="D45" s="138">
        <v>16</v>
      </c>
      <c r="E45" s="172"/>
      <c r="F45" s="96">
        <f>D45*E45</f>
        <v>0</v>
      </c>
      <c r="H45" s="135"/>
      <c r="I45" s="135"/>
    </row>
    <row r="46" spans="1:9" s="55" customFormat="1" ht="38.25">
      <c r="A46" s="92" t="s">
        <v>196</v>
      </c>
      <c r="B46" s="93" t="s">
        <v>254</v>
      </c>
      <c r="C46" s="94" t="s">
        <v>95</v>
      </c>
      <c r="D46" s="95">
        <v>2</v>
      </c>
      <c r="E46" s="168"/>
      <c r="F46" s="96">
        <f>D46*E46</f>
        <v>0</v>
      </c>
      <c r="H46" s="64"/>
      <c r="I46" s="64"/>
    </row>
    <row r="47" spans="1:9" s="134" customFormat="1" ht="12.75">
      <c r="A47" s="120" t="s">
        <v>59</v>
      </c>
      <c r="B47" s="159" t="s">
        <v>216</v>
      </c>
      <c r="C47" s="160"/>
      <c r="D47" s="160"/>
      <c r="E47" s="161"/>
      <c r="F47" s="112">
        <f>SUM(F44:F46)</f>
        <v>0</v>
      </c>
      <c r="H47" s="135"/>
      <c r="I47" s="135"/>
    </row>
    <row r="48" spans="1:9" s="65" customFormat="1" ht="14.25" customHeight="1">
      <c r="A48" s="41"/>
      <c r="B48" s="130"/>
      <c r="C48" s="132"/>
      <c r="D48" s="132"/>
      <c r="E48" s="132"/>
      <c r="F48" s="133"/>
      <c r="H48" s="64"/>
      <c r="I48" s="64"/>
    </row>
    <row r="49" spans="1:6" ht="10.5" customHeight="1">
      <c r="A49" s="120" t="s">
        <v>60</v>
      </c>
      <c r="B49" s="156" t="s">
        <v>190</v>
      </c>
      <c r="C49" s="157"/>
      <c r="D49" s="157"/>
      <c r="E49" s="157"/>
      <c r="F49" s="158"/>
    </row>
    <row r="50" spans="1:9" s="55" customFormat="1" ht="127.5">
      <c r="A50" s="92" t="s">
        <v>197</v>
      </c>
      <c r="B50" s="93" t="s">
        <v>231</v>
      </c>
      <c r="C50" s="122"/>
      <c r="D50" s="123"/>
      <c r="E50" s="124"/>
      <c r="F50" s="96"/>
      <c r="H50" s="64"/>
      <c r="I50" s="64"/>
    </row>
    <row r="51" spans="1:9" s="55" customFormat="1" ht="111.75" customHeight="1">
      <c r="A51" s="92" t="s">
        <v>198</v>
      </c>
      <c r="B51" s="93" t="s">
        <v>225</v>
      </c>
      <c r="C51" s="94" t="s">
        <v>212</v>
      </c>
      <c r="D51" s="95">
        <v>1</v>
      </c>
      <c r="E51" s="168"/>
      <c r="F51" s="96">
        <f>D51*E51</f>
        <v>0</v>
      </c>
      <c r="H51" s="64"/>
      <c r="I51" s="64"/>
    </row>
    <row r="52" spans="1:9" s="55" customFormat="1" ht="118.5" customHeight="1">
      <c r="A52" s="92" t="s">
        <v>200</v>
      </c>
      <c r="B52" s="111" t="s">
        <v>255</v>
      </c>
      <c r="C52" s="114" t="s">
        <v>95</v>
      </c>
      <c r="D52" s="115">
        <v>12</v>
      </c>
      <c r="E52" s="169"/>
      <c r="F52" s="96">
        <f>D52*E52</f>
        <v>0</v>
      </c>
      <c r="H52" s="64"/>
      <c r="I52" s="64"/>
    </row>
    <row r="53" spans="1:9" s="55" customFormat="1" ht="63.75">
      <c r="A53" s="92" t="s">
        <v>201</v>
      </c>
      <c r="B53" s="93" t="s">
        <v>232</v>
      </c>
      <c r="C53" s="94" t="s">
        <v>95</v>
      </c>
      <c r="D53" s="95">
        <v>2</v>
      </c>
      <c r="E53" s="168"/>
      <c r="F53" s="96">
        <f>D53*E53</f>
        <v>0</v>
      </c>
      <c r="H53" s="64"/>
      <c r="I53" s="64"/>
    </row>
    <row r="54" spans="1:9" s="55" customFormat="1" ht="12.75">
      <c r="A54" s="120" t="s">
        <v>60</v>
      </c>
      <c r="B54" s="159" t="s">
        <v>191</v>
      </c>
      <c r="C54" s="160"/>
      <c r="D54" s="160"/>
      <c r="E54" s="161"/>
      <c r="F54" s="112">
        <f>SUM(F51:F53)</f>
        <v>0</v>
      </c>
      <c r="H54" s="64"/>
      <c r="I54" s="64"/>
    </row>
    <row r="55" spans="1:9" s="65" customFormat="1" ht="14.25" customHeight="1">
      <c r="A55" s="48"/>
      <c r="B55" s="49"/>
      <c r="C55" s="66"/>
      <c r="D55" s="67"/>
      <c r="E55" s="78"/>
      <c r="F55" s="68"/>
      <c r="H55" s="64"/>
      <c r="I55" s="64"/>
    </row>
    <row r="56" spans="1:9" s="55" customFormat="1" ht="13.5" customHeight="1">
      <c r="A56" s="120" t="s">
        <v>192</v>
      </c>
      <c r="B56" s="162" t="s">
        <v>202</v>
      </c>
      <c r="C56" s="163"/>
      <c r="D56" s="163"/>
      <c r="E56" s="163"/>
      <c r="F56" s="164"/>
      <c r="H56" s="64"/>
      <c r="I56" s="64"/>
    </row>
    <row r="57" spans="1:9" s="55" customFormat="1" ht="313.5" customHeight="1">
      <c r="A57" s="92" t="s">
        <v>205</v>
      </c>
      <c r="B57" s="93" t="s">
        <v>204</v>
      </c>
      <c r="C57" s="94" t="s">
        <v>68</v>
      </c>
      <c r="D57" s="95">
        <v>416</v>
      </c>
      <c r="E57" s="168"/>
      <c r="F57" s="96">
        <f>D57*E57</f>
        <v>0</v>
      </c>
      <c r="H57" s="64"/>
      <c r="I57" s="64"/>
    </row>
    <row r="58" spans="1:9" s="55" customFormat="1" ht="175.5" customHeight="1">
      <c r="A58" s="92" t="s">
        <v>206</v>
      </c>
      <c r="B58" s="93" t="s">
        <v>242</v>
      </c>
      <c r="C58" s="150"/>
      <c r="D58" s="150"/>
      <c r="E58" s="173"/>
      <c r="F58" s="150"/>
      <c r="H58" s="64"/>
      <c r="I58" s="64"/>
    </row>
    <row r="59" spans="1:9" s="55" customFormat="1" ht="290.25" customHeight="1">
      <c r="A59" s="92"/>
      <c r="B59" s="93" t="s">
        <v>243</v>
      </c>
      <c r="C59" s="94" t="s">
        <v>69</v>
      </c>
      <c r="D59" s="95">
        <v>1</v>
      </c>
      <c r="E59" s="168"/>
      <c r="F59" s="96">
        <f>D59*E59</f>
        <v>0</v>
      </c>
      <c r="H59" s="64"/>
      <c r="I59" s="64"/>
    </row>
    <row r="60" spans="1:9" s="55" customFormat="1" ht="12.75">
      <c r="A60" s="120" t="s">
        <v>192</v>
      </c>
      <c r="B60" s="155" t="s">
        <v>203</v>
      </c>
      <c r="C60" s="154"/>
      <c r="D60" s="154"/>
      <c r="E60" s="154"/>
      <c r="F60" s="87">
        <f>SUM(F57:F59)</f>
        <v>0</v>
      </c>
      <c r="H60" s="64"/>
      <c r="I60" s="64"/>
    </row>
    <row r="61" spans="1:9" s="65" customFormat="1" ht="14.25" customHeight="1">
      <c r="A61" s="92"/>
      <c r="B61" s="148"/>
      <c r="C61" s="94"/>
      <c r="D61" s="95"/>
      <c r="E61" s="149"/>
      <c r="F61" s="96"/>
      <c r="H61" s="64"/>
      <c r="I61" s="64"/>
    </row>
    <row r="62" spans="1:9" s="65" customFormat="1" ht="14.25" customHeight="1">
      <c r="A62" s="92"/>
      <c r="B62" s="148"/>
      <c r="C62" s="94"/>
      <c r="D62" s="95"/>
      <c r="E62" s="149"/>
      <c r="F62" s="96"/>
      <c r="H62" s="64"/>
      <c r="I62" s="64"/>
    </row>
    <row r="63" spans="1:9" s="55" customFormat="1" ht="12.75">
      <c r="A63" s="92"/>
      <c r="B63" s="148"/>
      <c r="C63" s="94"/>
      <c r="D63" s="95"/>
      <c r="E63" s="149"/>
      <c r="F63" s="96"/>
      <c r="H63" s="64"/>
      <c r="I63" s="64"/>
    </row>
    <row r="64" spans="1:6" ht="12.75">
      <c r="A64" s="120" t="s">
        <v>64</v>
      </c>
      <c r="B64" s="155" t="s">
        <v>132</v>
      </c>
      <c r="C64" s="154"/>
      <c r="D64" s="154"/>
      <c r="E64" s="154"/>
      <c r="F64" s="87">
        <v>0</v>
      </c>
    </row>
  </sheetData>
  <sheetProtection password="CCBE" sheet="1"/>
  <mergeCells count="14">
    <mergeCell ref="B64:E64"/>
    <mergeCell ref="B3:F3"/>
    <mergeCell ref="B16:F16"/>
    <mergeCell ref="B30:E30"/>
    <mergeCell ref="B32:F32"/>
    <mergeCell ref="B40:E40"/>
    <mergeCell ref="B49:F49"/>
    <mergeCell ref="B43:F43"/>
    <mergeCell ref="B47:E47"/>
    <mergeCell ref="B56:F56"/>
    <mergeCell ref="B60:E60"/>
    <mergeCell ref="B54:E54"/>
    <mergeCell ref="B5:F5"/>
    <mergeCell ref="B14:E14"/>
  </mergeCells>
  <printOptions/>
  <pageMargins left="0.984251968503937" right="0.1968503937007874" top="0.7874015748031497" bottom="0.3937007874015748" header="0.5118110236220472" footer="0.1968503937007874"/>
  <pageSetup fitToHeight="0" horizontalDpi="600" verticalDpi="600" orientation="portrait" paperSize="9" scale="53" r:id="rId1"/>
  <headerFooter alignWithMargins="0">
    <oddFooter>&amp;C&amp;P od &amp;N</oddFooter>
  </headerFooter>
  <rowBreaks count="2" manualBreakCount="2">
    <brk id="31" max="6" man="1"/>
    <brk id="54" max="6" man="1"/>
  </row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PIN MB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ALEŠ GLAVNIK</dc:creator>
  <cp:keywords/>
  <dc:description/>
  <cp:lastModifiedBy>Marija Kobetič Premru CSOD</cp:lastModifiedBy>
  <cp:lastPrinted>2021-06-17T15:59:44Z</cp:lastPrinted>
  <dcterms:created xsi:type="dcterms:W3CDTF">1999-06-27T14:16:38Z</dcterms:created>
  <dcterms:modified xsi:type="dcterms:W3CDTF">2021-06-29T13:31:01Z</dcterms:modified>
  <cp:category/>
  <cp:version/>
  <cp:contentType/>
  <cp:contentStatus/>
</cp:coreProperties>
</file>