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030"/>
  <workbookPr filterPrivacy="1" defaultThemeVersion="124226"/>
  <bookViews>
    <workbookView xWindow="0" yWindow="0" windowWidth="28380" windowHeight="15600" activeTab="1"/>
  </bookViews>
  <sheets>
    <sheet name="Podatki o objektih" sheetId="1" r:id="rId1"/>
    <sheet name="Referenčne količine" sheetId="2" r:id="rId2"/>
  </sheets>
  <externalReferences>
    <externalReference r:id="rId3"/>
  </externalReferences>
  <calcPr calcId="162913"/>
</workbook>
</file>

<file path=xl/calcChain.xml><?xml version="1.0" encoding="utf-8"?>
<calcChain xmlns="http://schemas.openxmlformats.org/spreadsheetml/2006/main">
  <c r="AA3" i="2" l="1"/>
  <c r="W3" i="2"/>
  <c r="X3" i="2"/>
  <c r="Y3" i="2" s="1"/>
  <c r="T3" i="2"/>
  <c r="U3" i="2" l="1"/>
  <c r="AB3" i="2"/>
  <c r="Z3" i="2" l="1"/>
  <c r="V3" i="2"/>
  <c r="B91" i="1" l="1"/>
  <c r="B90" i="1"/>
  <c r="B88" i="1"/>
  <c r="B34" i="1"/>
  <c r="B30" i="1"/>
  <c r="B20" i="1"/>
  <c r="B18" i="1"/>
</calcChain>
</file>

<file path=xl/sharedStrings.xml><?xml version="1.0" encoding="utf-8"?>
<sst xmlns="http://schemas.openxmlformats.org/spreadsheetml/2006/main" count="193" uniqueCount="175">
  <si>
    <t>OB1</t>
  </si>
  <si>
    <t>SEZNAM OBJEKTOV</t>
  </si>
  <si>
    <t>ZAPOREDNA ŠTEVILKA</t>
  </si>
  <si>
    <t>OZNAKA</t>
  </si>
  <si>
    <t>NAZIV OBJEKTA</t>
  </si>
  <si>
    <t>NASLOV</t>
  </si>
  <si>
    <t>LASTNIK</t>
  </si>
  <si>
    <t>ODGOVORNA OSEBA</t>
  </si>
  <si>
    <t>KONTAKTNA OSEBA</t>
  </si>
  <si>
    <t>KONTAKT (MAIL IN TELEFON)</t>
  </si>
  <si>
    <t>PARCELNA ŠTEVILKA</t>
  </si>
  <si>
    <t>ŠTEVILKA STAVBE</t>
  </si>
  <si>
    <t>KATASTRSKA OBČINA</t>
  </si>
  <si>
    <t>KVADRATURA</t>
  </si>
  <si>
    <t>SPLOŠNI PODATKI O OBJEKTU</t>
  </si>
  <si>
    <t>OGREVANA POVRŠINA</t>
  </si>
  <si>
    <t>HLAJENA POVRŠINA</t>
  </si>
  <si>
    <t>POVRŠINA OVOJA</t>
  </si>
  <si>
    <t>POVRŠINA FASADE</t>
  </si>
  <si>
    <t>POVRŠINA STEKLA</t>
  </si>
  <si>
    <t>POVRŠINA STREHE - TLORIS</t>
  </si>
  <si>
    <t>POVRŠINA STREŠNIH OKEN</t>
  </si>
  <si>
    <t>KLETNI PROSTORI</t>
  </si>
  <si>
    <t>POVRŠINA ZEMLJIŠČA POD STAVBO</t>
  </si>
  <si>
    <t>NADSTROPJA</t>
  </si>
  <si>
    <t>VIŠINA NADSTROPJA</t>
  </si>
  <si>
    <t>VIŠINA STAVBE</t>
  </si>
  <si>
    <t>LETO IZGRADNJE</t>
  </si>
  <si>
    <t>KONSTRUKCIJA</t>
  </si>
  <si>
    <t>DEBELINA STEN</t>
  </si>
  <si>
    <t>DEBELINA IZOLACIJE</t>
  </si>
  <si>
    <t>OKNA</t>
  </si>
  <si>
    <t>UPORABNIKI (povprečje)</t>
  </si>
  <si>
    <t>UPORABNIKI (januar)</t>
  </si>
  <si>
    <t>UPORABNIKI (februar)</t>
  </si>
  <si>
    <t>UPORABNIKI (marec)</t>
  </si>
  <si>
    <t>UPORABNIKI (april)</t>
  </si>
  <si>
    <t>UPORABNIKI (maj)</t>
  </si>
  <si>
    <t>UPORABNIKI (junij)</t>
  </si>
  <si>
    <t>UPORABNIKI (julij)</t>
  </si>
  <si>
    <t>UPORABNIKI (avgust)</t>
  </si>
  <si>
    <t>UPORABNIKI (oktober)</t>
  </si>
  <si>
    <t>UPORABNIKI (september)</t>
  </si>
  <si>
    <t>UPORABNIKI (november)</t>
  </si>
  <si>
    <t>UPORABNIKI (december)</t>
  </si>
  <si>
    <t>OBRATOVALNE URE</t>
  </si>
  <si>
    <t>LETNA ZASEDENOST (mesec/leto)</t>
  </si>
  <si>
    <t>MESEČNA ZASEDENOST (dni/leto)</t>
  </si>
  <si>
    <t>DNEVNA ZASEDENOST (ur/dan)</t>
  </si>
  <si>
    <t>POSEGI</t>
  </si>
  <si>
    <t>NAČRTOVANI (poseg, opis in leto izvedbe)</t>
  </si>
  <si>
    <t>OGREVALNI SISTEM</t>
  </si>
  <si>
    <t>NAČIN OGREVANJA</t>
  </si>
  <si>
    <t>VIR OGREVANJA</t>
  </si>
  <si>
    <t>NAZIVNA MOČ</t>
  </si>
  <si>
    <t>ŠTEVILO IZMENJEVALCEV</t>
  </si>
  <si>
    <t>ŠTEVILO OGREVALNIH ZANK</t>
  </si>
  <si>
    <t>REGULACIJA</t>
  </si>
  <si>
    <t>RADIATORJI</t>
  </si>
  <si>
    <t>TERMOSTATSKI VENTILI</t>
  </si>
  <si>
    <t>DALJINSKI NADZOR</t>
  </si>
  <si>
    <t>REDUKCIJA</t>
  </si>
  <si>
    <t>SISTEM ZA PRIPRAVO TOPLE SANITARNE VODE</t>
  </si>
  <si>
    <t>TIP PRIPRAVE</t>
  </si>
  <si>
    <t>VIR TOPLOTE</t>
  </si>
  <si>
    <t>NAČIN PRIPRAVE</t>
  </si>
  <si>
    <t>ŠTEVILO BOJLERJEV</t>
  </si>
  <si>
    <t>VELIKOST BOJLERJEV</t>
  </si>
  <si>
    <t>TEMPERATURA VODE</t>
  </si>
  <si>
    <t>ELEKTRIČNA MOČ PRIKLJUČKA</t>
  </si>
  <si>
    <t>OBTOČNA ČRPALKA</t>
  </si>
  <si>
    <t>POTROŠNIK</t>
  </si>
  <si>
    <t>KLIMATI</t>
  </si>
  <si>
    <t>OPIS</t>
  </si>
  <si>
    <t>GRETJE</t>
  </si>
  <si>
    <t>HLAJENJE</t>
  </si>
  <si>
    <t>REKUPERACIJA</t>
  </si>
  <si>
    <t>PREZRAČEVANJE</t>
  </si>
  <si>
    <t>NAČIN PREZRAČEVANJA</t>
  </si>
  <si>
    <t>REKUPERACIJA TOPLOTE</t>
  </si>
  <si>
    <t>PODATKI O NAČRTIH ZA OBJEKT</t>
  </si>
  <si>
    <t>SPREMEMBA UPORABE</t>
  </si>
  <si>
    <t>PRODAJA STAVBE TRETJI OSEBI</t>
  </si>
  <si>
    <t>RAZSVETLJAVA</t>
  </si>
  <si>
    <t>VRSTE SVETIL</t>
  </si>
  <si>
    <t>OSVETLJENOST</t>
  </si>
  <si>
    <t>PRIKLJUČNA MOČ RAZSVETLJAVE</t>
  </si>
  <si>
    <t>DELEŽ SVETIL (fluorescenca)</t>
  </si>
  <si>
    <t>DELEŽ SVETIL (metalhalogene)</t>
  </si>
  <si>
    <t>DELEŽ SVETIL (varčne)</t>
  </si>
  <si>
    <t>DELEŽ SVETIL (redukcija)</t>
  </si>
  <si>
    <t>ELEKTROENERGETSKI SISTEM IN PORABNIKI</t>
  </si>
  <si>
    <t>ČRPALKE KTP</t>
  </si>
  <si>
    <t>KLIME (SPLIT)</t>
  </si>
  <si>
    <t>ELEKTRIČNI BOJLER</t>
  </si>
  <si>
    <t>RAČUNALNIKI</t>
  </si>
  <si>
    <t>UDOBJE V OBJEKTU</t>
  </si>
  <si>
    <t>PROSTORNINA</t>
  </si>
  <si>
    <t>OSNOVNI PODATKI O OBJEKTU</t>
  </si>
  <si>
    <t>TOPLOTA</t>
  </si>
  <si>
    <t>ELEKTRIČNA ENERGIJA</t>
  </si>
  <si>
    <t>STROŠKI SKUPAJ</t>
  </si>
  <si>
    <t>ID</t>
  </si>
  <si>
    <t>ime objekta</t>
  </si>
  <si>
    <t>naslov</t>
  </si>
  <si>
    <t>celotna kvadratura [m2]</t>
  </si>
  <si>
    <t>ogrevana kvadratura [m2]</t>
  </si>
  <si>
    <t>hlajena kvadratura [m2]</t>
  </si>
  <si>
    <t>število etaž</t>
  </si>
  <si>
    <t>višina etaže [m]</t>
  </si>
  <si>
    <t>prostornina [m3]</t>
  </si>
  <si>
    <t>leto izgradnje</t>
  </si>
  <si>
    <t>leto obnove (menjava oken)</t>
  </si>
  <si>
    <t>vrsta energenta</t>
  </si>
  <si>
    <t>enota</t>
  </si>
  <si>
    <t>raba energenta</t>
  </si>
  <si>
    <t>kurilnost [kWh / enoto]</t>
  </si>
  <si>
    <t>raba toplote [kWh]</t>
  </si>
  <si>
    <t>raba toplote [kWh/m3]</t>
  </si>
  <si>
    <t>strošek toplote          [€]</t>
  </si>
  <si>
    <t>raba el.energije [kWh]</t>
  </si>
  <si>
    <t>strošek el. energije        [€]</t>
  </si>
  <si>
    <t xml:space="preserve">SKUPAJ STROŠEK ENERGIJE           </t>
  </si>
  <si>
    <t>Vrednost brez DDV</t>
  </si>
  <si>
    <t>CŠOD dom Bohinj</t>
  </si>
  <si>
    <t>Ribčev laz 63, 4265 Bohinjsko Jezero</t>
  </si>
  <si>
    <t>ELKO</t>
  </si>
  <si>
    <t>l</t>
  </si>
  <si>
    <t>Republika Slovenija</t>
  </si>
  <si>
    <t>Alenka Kovšca</t>
  </si>
  <si>
    <t>Marija Kobetič Premru, Aleš Zupan</t>
  </si>
  <si>
    <t>info@csod.si, 01 234 86 01</t>
  </si>
  <si>
    <t xml:space="preserve"> 1226/2 </t>
  </si>
  <si>
    <t>2199 SAVICA</t>
  </si>
  <si>
    <t>DA</t>
  </si>
  <si>
    <t>BETONSKA Z ZIDAKI</t>
  </si>
  <si>
    <t>UPORABNIKI (podatki za leto 2014)</t>
  </si>
  <si>
    <t>Pričakovana je celovita energetska sanacija objekta, pri čemer se bodo vzporedno izvajala tudi posamezna dela v okviru javnega naročila (ki niso vključena v razmerje JZP)</t>
  </si>
  <si>
    <t>Kotel na ELKO</t>
  </si>
  <si>
    <t>2 x 225 kW</t>
  </si>
  <si>
    <t>Jugoterm</t>
  </si>
  <si>
    <t>NE</t>
  </si>
  <si>
    <t>Glede na zunanjo temperaturo se krmili izstopno vodo</t>
  </si>
  <si>
    <t>Kotel na ELKO in električni grelec</t>
  </si>
  <si>
    <t>ELKO in elektrika</t>
  </si>
  <si>
    <t>Ogrevanje</t>
  </si>
  <si>
    <t>3000 l zalogovnik z električnim grelcem</t>
  </si>
  <si>
    <t>90/70</t>
  </si>
  <si>
    <t>30 kW</t>
  </si>
  <si>
    <t>STV</t>
  </si>
  <si>
    <t>Jedilnica, Kuhinja (NE DELUJEJO), kuhinjska napa 30 kW</t>
  </si>
  <si>
    <t>Naravno, razen odvod zraka skozi kuhinjske nape</t>
  </si>
  <si>
    <t>fluo s klasičnimi svetilkami, sobe z žarnicami</t>
  </si>
  <si>
    <t>605 svetil je v objektu</t>
  </si>
  <si>
    <t>46,84 kW</t>
  </si>
  <si>
    <t>19 kW</t>
  </si>
  <si>
    <t>KUHINJA</t>
  </si>
  <si>
    <t>PRALNI IN SUŠILNI STROJI</t>
  </si>
  <si>
    <t>51 Kw</t>
  </si>
  <si>
    <t>26 kW</t>
  </si>
  <si>
    <t>38 kW</t>
  </si>
  <si>
    <t xml:space="preserve">TEMPERATURA  </t>
  </si>
  <si>
    <t>Mora biti skladna v pravilnikom, ki urejajo tehnične pogoje za bivanje v stavbah s takšno namembnostjo</t>
  </si>
  <si>
    <t>V trenutku objave razpisa znaša cena energetna 0,79 EUR na enoto.</t>
  </si>
  <si>
    <t>Izkoristek ogrevalnega sistema</t>
  </si>
  <si>
    <t>PREDVIDENO POVEČANJE ŠTEVILA DNI ZA 15%</t>
  </si>
  <si>
    <t>Referenčne cene novih primarnih energentov</t>
  </si>
  <si>
    <t>BIOMASA - SEKANCI [MW/h]</t>
  </si>
  <si>
    <t>33,00 EUR</t>
  </si>
  <si>
    <t>raba toplote na kond. površ. [kWh/m2]</t>
  </si>
  <si>
    <t>cena energenta [€]/ enoto (povprečna za leta 2012, 2013 in 2014)</t>
  </si>
  <si>
    <t>raba el. energije na kond.površ. [kWh/m2]</t>
  </si>
  <si>
    <t>cena toplote [€/MWh]</t>
  </si>
  <si>
    <t xml:space="preserve"> cena el. energije [€/MWh]</t>
  </si>
  <si>
    <t>LESENA, TROJNA IN DVOJNA ZASTEKLITEV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</si>
</sst>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#,##0.00000\ &quot;€&quot;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sz val="8"/>
      <name val="Arial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CCFF3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3" fontId="7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2" borderId="1" xfId="0" applyFill="1" applyBorder="1"/>
    <xf numFmtId="0" fontId="0" fillId="2" borderId="0" xfId="0" applyFill="1"/>
    <xf numFmtId="0" fontId="0" fillId="4" borderId="0" xfId="0" applyFill="1" applyBorder="1"/>
    <xf numFmtId="0" fontId="2" fillId="5" borderId="1" xfId="1" applyFont="1" applyFill="1" applyBorder="1" applyAlignment="1">
      <alignment horizontal="center" vertical="center"/>
    </xf>
    <xf numFmtId="0" fontId="2" fillId="8" borderId="1" xfId="1" applyFont="1" applyFill="1" applyBorder="1" applyAlignment="1">
      <alignment horizontal="center" vertical="center"/>
    </xf>
    <xf numFmtId="0" fontId="3" fillId="5" borderId="1" xfId="1" applyFont="1" applyFill="1" applyBorder="1" applyAlignment="1">
      <alignment horizontal="center" vertical="center" wrapText="1"/>
    </xf>
    <xf numFmtId="0" fontId="3" fillId="5" borderId="1" xfId="1" applyFont="1" applyFill="1" applyBorder="1" applyAlignment="1">
      <alignment horizontal="left" wrapText="1"/>
    </xf>
    <xf numFmtId="0" fontId="4" fillId="9" borderId="1" xfId="1" applyFont="1" applyFill="1" applyBorder="1" applyAlignment="1">
      <alignment horizontal="center" vertical="center"/>
    </xf>
    <xf numFmtId="0" fontId="5" fillId="9" borderId="1" xfId="1" applyFont="1" applyFill="1" applyBorder="1"/>
    <xf numFmtId="0" fontId="5" fillId="9" borderId="1" xfId="1" applyFont="1" applyFill="1" applyBorder="1" applyAlignment="1">
      <alignment horizontal="left"/>
    </xf>
    <xf numFmtId="0" fontId="1" fillId="0" borderId="0" xfId="1" applyAlignment="1">
      <alignment horizontal="center"/>
    </xf>
    <xf numFmtId="0" fontId="1" fillId="0" borderId="0" xfId="1"/>
    <xf numFmtId="0" fontId="1" fillId="0" borderId="0" xfId="1" applyAlignment="1">
      <alignment horizontal="left"/>
    </xf>
    <xf numFmtId="0" fontId="1" fillId="0" borderId="0" xfId="1" applyAlignment="1">
      <alignment horizontal="center" vertical="center"/>
    </xf>
    <xf numFmtId="0" fontId="1" fillId="0" borderId="0" xfId="1" applyFill="1" applyAlignment="1">
      <alignment horizontal="center" vertical="center"/>
    </xf>
    <xf numFmtId="0" fontId="1" fillId="0" borderId="0" xfId="3"/>
    <xf numFmtId="0" fontId="2" fillId="0" borderId="0" xfId="1" applyFont="1" applyAlignment="1">
      <alignment horizontal="center"/>
    </xf>
    <xf numFmtId="0" fontId="2" fillId="9" borderId="1" xfId="1" applyFont="1" applyFill="1" applyBorder="1" applyAlignment="1">
      <alignment horizontal="left"/>
    </xf>
    <xf numFmtId="0" fontId="1" fillId="9" borderId="1" xfId="1" applyFill="1" applyBorder="1"/>
    <xf numFmtId="164" fontId="1" fillId="9" borderId="1" xfId="1" applyNumberFormat="1" applyFill="1" applyBorder="1" applyAlignment="1">
      <alignment horizontal="left"/>
    </xf>
    <xf numFmtId="2" fontId="1" fillId="0" borderId="0" xfId="1" applyNumberFormat="1" applyAlignment="1">
      <alignment horizontal="center" vertical="center"/>
    </xf>
    <xf numFmtId="43" fontId="5" fillId="9" borderId="1" xfId="4" applyFont="1" applyFill="1" applyBorder="1" applyAlignment="1">
      <alignment horizontal="center" vertical="center"/>
    </xf>
    <xf numFmtId="43" fontId="5" fillId="9" borderId="1" xfId="4" applyFont="1" applyFill="1" applyBorder="1" applyAlignment="1">
      <alignment vertical="center"/>
    </xf>
    <xf numFmtId="43" fontId="5" fillId="6" borderId="1" xfId="4" applyFont="1" applyFill="1" applyBorder="1" applyAlignment="1">
      <alignment horizontal="center" vertical="center"/>
    </xf>
    <xf numFmtId="43" fontId="4" fillId="6" borderId="1" xfId="4" applyFont="1" applyFill="1" applyBorder="1" applyAlignment="1">
      <alignment horizontal="center" vertical="center"/>
    </xf>
    <xf numFmtId="43" fontId="6" fillId="6" borderId="1" xfId="4" applyFont="1" applyFill="1" applyBorder="1" applyAlignment="1">
      <alignment horizontal="center" vertical="center"/>
    </xf>
    <xf numFmtId="43" fontId="5" fillId="7" borderId="1" xfId="4" applyFont="1" applyFill="1" applyBorder="1" applyAlignment="1">
      <alignment horizontal="center" vertical="center"/>
    </xf>
    <xf numFmtId="43" fontId="6" fillId="7" borderId="1" xfId="4" applyFont="1" applyFill="1" applyBorder="1" applyAlignment="1">
      <alignment horizontal="center" vertical="center"/>
    </xf>
    <xf numFmtId="43" fontId="4" fillId="7" borderId="1" xfId="4" applyFont="1" applyFill="1" applyBorder="1" applyAlignment="1">
      <alignment horizontal="center" vertical="center"/>
    </xf>
    <xf numFmtId="43" fontId="3" fillId="8" borderId="1" xfId="4" applyFont="1" applyFill="1" applyBorder="1" applyAlignment="1">
      <alignment horizontal="center" vertical="center"/>
    </xf>
    <xf numFmtId="0" fontId="5" fillId="9" borderId="1" xfId="4" applyNumberFormat="1" applyFont="1" applyFill="1" applyBorder="1" applyAlignment="1">
      <alignment horizontal="center" vertical="center"/>
    </xf>
    <xf numFmtId="0" fontId="8" fillId="0" borderId="1" xfId="5" applyBorder="1" applyAlignment="1">
      <alignment horizontal="center"/>
    </xf>
    <xf numFmtId="43" fontId="0" fillId="0" borderId="1" xfId="4" applyFont="1" applyBorder="1" applyAlignment="1">
      <alignment horizontal="center"/>
    </xf>
    <xf numFmtId="0" fontId="0" fillId="0" borderId="1" xfId="4" applyNumberFormat="1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wrapText="1"/>
    </xf>
    <xf numFmtId="0" fontId="0" fillId="0" borderId="1" xfId="0" quotePrefix="1" applyBorder="1" applyAlignment="1">
      <alignment horizontal="center"/>
    </xf>
    <xf numFmtId="43" fontId="0" fillId="0" borderId="1" xfId="4" applyNumberFormat="1" applyFont="1" applyBorder="1" applyAlignment="1">
      <alignment horizontal="center" vertical="center"/>
    </xf>
    <xf numFmtId="0" fontId="0" fillId="2" borderId="1" xfId="0" applyFill="1" applyBorder="1" applyAlignment="1">
      <alignment horizontal="left" vertical="top"/>
    </xf>
    <xf numFmtId="0" fontId="0" fillId="3" borderId="1" xfId="0" applyFill="1" applyBorder="1" applyAlignment="1">
      <alignment horizontal="center"/>
    </xf>
    <xf numFmtId="0" fontId="2" fillId="5" borderId="2" xfId="1" applyFont="1" applyFill="1" applyBorder="1" applyAlignment="1">
      <alignment horizontal="center" vertical="center"/>
    </xf>
    <xf numFmtId="0" fontId="2" fillId="5" borderId="3" xfId="1" applyFont="1" applyFill="1" applyBorder="1" applyAlignment="1">
      <alignment horizontal="center" vertical="center"/>
    </xf>
    <xf numFmtId="0" fontId="2" fillId="5" borderId="4" xfId="1" applyFont="1" applyFill="1" applyBorder="1" applyAlignment="1">
      <alignment horizontal="center" vertical="center"/>
    </xf>
    <xf numFmtId="0" fontId="2" fillId="6" borderId="2" xfId="1" applyFont="1" applyFill="1" applyBorder="1" applyAlignment="1">
      <alignment horizontal="center" vertical="center"/>
    </xf>
    <xf numFmtId="0" fontId="2" fillId="6" borderId="3" xfId="1" applyFont="1" applyFill="1" applyBorder="1" applyAlignment="1">
      <alignment horizontal="center" vertical="center"/>
    </xf>
    <xf numFmtId="0" fontId="2" fillId="6" borderId="4" xfId="1" applyFont="1" applyFill="1" applyBorder="1" applyAlignment="1">
      <alignment horizontal="center" vertical="center"/>
    </xf>
    <xf numFmtId="0" fontId="2" fillId="7" borderId="2" xfId="1" applyFont="1" applyFill="1" applyBorder="1" applyAlignment="1">
      <alignment horizontal="center" vertical="center"/>
    </xf>
    <xf numFmtId="0" fontId="2" fillId="7" borderId="3" xfId="1" applyFont="1" applyFill="1" applyBorder="1" applyAlignment="1">
      <alignment horizontal="center" vertical="center"/>
    </xf>
    <xf numFmtId="0" fontId="2" fillId="7" borderId="4" xfId="1" applyFont="1" applyFill="1" applyBorder="1" applyAlignment="1">
      <alignment horizontal="center" vertical="center"/>
    </xf>
    <xf numFmtId="4" fontId="0" fillId="0" borderId="0" xfId="0" applyNumberFormat="1"/>
  </cellXfs>
  <cellStyles count="6">
    <cellStyle name="Currency 2" xfId="2"/>
    <cellStyle name="Hiperpovezava" xfId="5" builtinId="8"/>
    <cellStyle name="Navadno" xfId="0" builtinId="0"/>
    <cellStyle name="Normal 2" xfId="1"/>
    <cellStyle name="Normal 2 2" xfId="3"/>
    <cellStyle name="Vejica" xfId="4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ndrej\Google%20Drive\GEprojekt\Prilo&#382;nosti\_V%20obdelavi\CSOD%20-%20vsi%20objekti\CSOD%20-%20Dom%20Bohinj\Energetska%20sanacija\Razpis%20JZP%20ES\Kunovar\Objava%20280716\Program%20izvajanja_rev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RAM IZVAJANJA"/>
      <sheetName val="UKREPI"/>
      <sheetName val="UKREPI (PO OBJEKTIH)"/>
      <sheetName val="OB1"/>
      <sheetName val="UKREPI (SKUPAJ)"/>
      <sheetName val="UPRAVLJANJE IN VZRŽEVANJE"/>
      <sheetName val="VZOREC OBRAČUNA - TOPLOTA"/>
      <sheetName val="VZOREC OBRAČUNA - EL. ENERGIJA"/>
      <sheetName val="VZOREC OBRAČUNA - SKUPAJ"/>
      <sheetName val="List1"/>
    </sheetNames>
    <sheetDataSet>
      <sheetData sheetId="0" refreshError="1"/>
      <sheetData sheetId="1" refreshError="1"/>
      <sheetData sheetId="2" refreshError="1"/>
      <sheetData sheetId="3">
        <row r="12">
          <cell r="B12">
            <v>399631.67</v>
          </cell>
          <cell r="C12">
            <v>81118.67</v>
          </cell>
        </row>
        <row r="14">
          <cell r="B14">
            <v>39351.995083164104</v>
          </cell>
          <cell r="C14">
            <v>9122.0224396235189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info@csod.si,%2001%20234%2086%200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60"/>
  <sheetViews>
    <sheetView topLeftCell="A82" zoomScale="130" zoomScaleNormal="130" workbookViewId="0">
      <selection activeCell="B32" sqref="B32"/>
    </sheetView>
  </sheetViews>
  <sheetFormatPr defaultRowHeight="14.25" x14ac:dyDescent="0.45"/>
  <cols>
    <col min="1" max="1" width="36.53125" style="4" customWidth="1"/>
    <col min="2" max="2" width="36.53125" customWidth="1"/>
  </cols>
  <sheetData>
    <row r="1" spans="1:2" x14ac:dyDescent="0.45">
      <c r="A1" s="42" t="s">
        <v>1</v>
      </c>
      <c r="B1" s="42"/>
    </row>
    <row r="2" spans="1:2" x14ac:dyDescent="0.45">
      <c r="A2" s="3" t="s">
        <v>2</v>
      </c>
      <c r="B2" s="2">
        <v>1</v>
      </c>
    </row>
    <row r="3" spans="1:2" x14ac:dyDescent="0.45">
      <c r="A3" s="3" t="s">
        <v>3</v>
      </c>
      <c r="B3" s="2" t="s">
        <v>0</v>
      </c>
    </row>
    <row r="4" spans="1:2" x14ac:dyDescent="0.45">
      <c r="A4" s="42" t="s">
        <v>14</v>
      </c>
      <c r="B4" s="42"/>
    </row>
    <row r="5" spans="1:2" x14ac:dyDescent="0.45">
      <c r="A5" s="3" t="s">
        <v>4</v>
      </c>
      <c r="B5" s="2" t="s">
        <v>124</v>
      </c>
    </row>
    <row r="6" spans="1:2" x14ac:dyDescent="0.45">
      <c r="A6" s="3" t="s">
        <v>5</v>
      </c>
      <c r="B6" s="2" t="s">
        <v>125</v>
      </c>
    </row>
    <row r="7" spans="1:2" x14ac:dyDescent="0.45">
      <c r="A7" s="3" t="s">
        <v>6</v>
      </c>
      <c r="B7" s="2" t="s">
        <v>128</v>
      </c>
    </row>
    <row r="8" spans="1:2" x14ac:dyDescent="0.45">
      <c r="A8" s="3" t="s">
        <v>7</v>
      </c>
      <c r="B8" s="2" t="s">
        <v>129</v>
      </c>
    </row>
    <row r="9" spans="1:2" x14ac:dyDescent="0.45">
      <c r="A9" s="3" t="s">
        <v>8</v>
      </c>
      <c r="B9" s="2" t="s">
        <v>130</v>
      </c>
    </row>
    <row r="10" spans="1:2" x14ac:dyDescent="0.45">
      <c r="A10" s="3" t="s">
        <v>9</v>
      </c>
      <c r="B10" s="34" t="s">
        <v>131</v>
      </c>
    </row>
    <row r="11" spans="1:2" x14ac:dyDescent="0.45">
      <c r="A11" s="3" t="s">
        <v>10</v>
      </c>
      <c r="B11" s="2" t="s">
        <v>132</v>
      </c>
    </row>
    <row r="12" spans="1:2" x14ac:dyDescent="0.45">
      <c r="A12" s="3" t="s">
        <v>11</v>
      </c>
      <c r="B12" s="2">
        <v>61</v>
      </c>
    </row>
    <row r="13" spans="1:2" x14ac:dyDescent="0.45">
      <c r="A13" s="3" t="s">
        <v>12</v>
      </c>
      <c r="B13" s="2" t="s">
        <v>133</v>
      </c>
    </row>
    <row r="14" spans="1:2" x14ac:dyDescent="0.45">
      <c r="A14" s="3" t="s">
        <v>13</v>
      </c>
      <c r="B14" s="40">
        <v>2105</v>
      </c>
    </row>
    <row r="15" spans="1:2" x14ac:dyDescent="0.45">
      <c r="A15" s="3" t="s">
        <v>15</v>
      </c>
      <c r="B15" s="35">
        <v>1772</v>
      </c>
    </row>
    <row r="16" spans="1:2" x14ac:dyDescent="0.45">
      <c r="A16" s="3" t="s">
        <v>16</v>
      </c>
      <c r="B16" s="35">
        <v>0</v>
      </c>
    </row>
    <row r="17" spans="1:2" x14ac:dyDescent="0.45">
      <c r="A17" s="3" t="s">
        <v>17</v>
      </c>
      <c r="B17" s="35">
        <v>2216.12</v>
      </c>
    </row>
    <row r="18" spans="1:2" x14ac:dyDescent="0.45">
      <c r="A18" s="3" t="s">
        <v>18</v>
      </c>
      <c r="B18" s="35">
        <f>161+150.97+61.36+301.82</f>
        <v>675.15000000000009</v>
      </c>
    </row>
    <row r="19" spans="1:2" x14ac:dyDescent="0.45">
      <c r="A19" s="3" t="s">
        <v>19</v>
      </c>
      <c r="B19" s="35">
        <v>206.45</v>
      </c>
    </row>
    <row r="20" spans="1:2" x14ac:dyDescent="0.45">
      <c r="A20" s="3" t="s">
        <v>20</v>
      </c>
      <c r="B20" s="35">
        <f>(218.88+166.69+184.36+126.39)*COS(45)</f>
        <v>365.79220725356157</v>
      </c>
    </row>
    <row r="21" spans="1:2" x14ac:dyDescent="0.45">
      <c r="A21" s="3" t="s">
        <v>21</v>
      </c>
      <c r="B21" s="35">
        <v>0</v>
      </c>
    </row>
    <row r="22" spans="1:2" x14ac:dyDescent="0.45">
      <c r="A22" s="3" t="s">
        <v>22</v>
      </c>
      <c r="B22" s="35" t="s">
        <v>134</v>
      </c>
    </row>
    <row r="23" spans="1:2" x14ac:dyDescent="0.45">
      <c r="A23" s="3" t="s">
        <v>23</v>
      </c>
      <c r="B23" s="35">
        <v>413.3</v>
      </c>
    </row>
    <row r="24" spans="1:2" x14ac:dyDescent="0.45">
      <c r="A24" s="3" t="s">
        <v>24</v>
      </c>
      <c r="B24" s="36">
        <v>6</v>
      </c>
    </row>
    <row r="25" spans="1:2" x14ac:dyDescent="0.45">
      <c r="A25" s="3" t="s">
        <v>25</v>
      </c>
      <c r="B25" s="35">
        <v>2.5</v>
      </c>
    </row>
    <row r="26" spans="1:2" x14ac:dyDescent="0.45">
      <c r="A26" s="3" t="s">
        <v>26</v>
      </c>
      <c r="B26" s="35">
        <v>17.600000000000001</v>
      </c>
    </row>
    <row r="27" spans="1:2" x14ac:dyDescent="0.45">
      <c r="A27" s="3" t="s">
        <v>97</v>
      </c>
      <c r="B27" s="35">
        <v>7701.3</v>
      </c>
    </row>
    <row r="28" spans="1:2" x14ac:dyDescent="0.45">
      <c r="A28" s="3" t="s">
        <v>27</v>
      </c>
      <c r="B28" s="35">
        <v>1965</v>
      </c>
    </row>
    <row r="29" spans="1:2" x14ac:dyDescent="0.45">
      <c r="A29" s="3" t="s">
        <v>28</v>
      </c>
      <c r="B29" s="35" t="s">
        <v>135</v>
      </c>
    </row>
    <row r="30" spans="1:2" x14ac:dyDescent="0.45">
      <c r="A30" s="3" t="s">
        <v>29</v>
      </c>
      <c r="B30" s="35">
        <f>1+30+5+0.5</f>
        <v>36.5</v>
      </c>
    </row>
    <row r="31" spans="1:2" x14ac:dyDescent="0.45">
      <c r="A31" s="3" t="s">
        <v>30</v>
      </c>
      <c r="B31" s="35">
        <v>5</v>
      </c>
    </row>
    <row r="32" spans="1:2" x14ac:dyDescent="0.45">
      <c r="A32" s="3" t="s">
        <v>31</v>
      </c>
      <c r="B32" s="35" t="s">
        <v>174</v>
      </c>
    </row>
    <row r="33" spans="1:2" x14ac:dyDescent="0.45">
      <c r="A33" s="42" t="s">
        <v>136</v>
      </c>
      <c r="B33" s="42"/>
    </row>
    <row r="34" spans="1:2" x14ac:dyDescent="0.45">
      <c r="A34" s="3" t="s">
        <v>32</v>
      </c>
      <c r="B34" s="2">
        <f>(B35+B36+B37+B38+B39+B40+B41+B42+B43+B44+B45+B46)/12</f>
        <v>341.5</v>
      </c>
    </row>
    <row r="35" spans="1:2" x14ac:dyDescent="0.45">
      <c r="A35" s="3" t="s">
        <v>33</v>
      </c>
      <c r="B35" s="2">
        <v>364</v>
      </c>
    </row>
    <row r="36" spans="1:2" x14ac:dyDescent="0.45">
      <c r="A36" s="3" t="s">
        <v>34</v>
      </c>
      <c r="B36" s="2">
        <v>383</v>
      </c>
    </row>
    <row r="37" spans="1:2" x14ac:dyDescent="0.45">
      <c r="A37" s="3" t="s">
        <v>35</v>
      </c>
      <c r="B37" s="2">
        <v>413</v>
      </c>
    </row>
    <row r="38" spans="1:2" x14ac:dyDescent="0.45">
      <c r="A38" s="3" t="s">
        <v>36</v>
      </c>
      <c r="B38" s="2">
        <v>313</v>
      </c>
    </row>
    <row r="39" spans="1:2" x14ac:dyDescent="0.45">
      <c r="A39" s="3" t="s">
        <v>37</v>
      </c>
      <c r="B39" s="2">
        <v>427</v>
      </c>
    </row>
    <row r="40" spans="1:2" x14ac:dyDescent="0.45">
      <c r="A40" s="3" t="s">
        <v>38</v>
      </c>
      <c r="B40" s="2">
        <v>430</v>
      </c>
    </row>
    <row r="41" spans="1:2" x14ac:dyDescent="0.45">
      <c r="A41" s="3" t="s">
        <v>39</v>
      </c>
      <c r="B41" s="2">
        <v>210</v>
      </c>
    </row>
    <row r="42" spans="1:2" x14ac:dyDescent="0.45">
      <c r="A42" s="3" t="s">
        <v>40</v>
      </c>
      <c r="B42" s="2">
        <v>289</v>
      </c>
    </row>
    <row r="43" spans="1:2" x14ac:dyDescent="0.45">
      <c r="A43" s="3" t="s">
        <v>42</v>
      </c>
      <c r="B43" s="2">
        <v>369</v>
      </c>
    </row>
    <row r="44" spans="1:2" x14ac:dyDescent="0.45">
      <c r="A44" s="3" t="s">
        <v>41</v>
      </c>
      <c r="B44" s="2">
        <v>420</v>
      </c>
    </row>
    <row r="45" spans="1:2" x14ac:dyDescent="0.45">
      <c r="A45" s="3" t="s">
        <v>43</v>
      </c>
      <c r="B45" s="2">
        <v>301</v>
      </c>
    </row>
    <row r="46" spans="1:2" x14ac:dyDescent="0.45">
      <c r="A46" s="3" t="s">
        <v>44</v>
      </c>
      <c r="B46" s="2">
        <v>179</v>
      </c>
    </row>
    <row r="47" spans="1:2" x14ac:dyDescent="0.45">
      <c r="A47" s="42" t="s">
        <v>45</v>
      </c>
      <c r="B47" s="42"/>
    </row>
    <row r="48" spans="1:2" x14ac:dyDescent="0.45">
      <c r="A48" s="3" t="s">
        <v>46</v>
      </c>
      <c r="B48" s="2">
        <v>12</v>
      </c>
    </row>
    <row r="49" spans="1:2" x14ac:dyDescent="0.45">
      <c r="A49" s="3" t="s">
        <v>47</v>
      </c>
      <c r="B49" s="2">
        <v>258</v>
      </c>
    </row>
    <row r="50" spans="1:2" x14ac:dyDescent="0.45">
      <c r="A50" s="3" t="s">
        <v>48</v>
      </c>
      <c r="B50" s="2">
        <v>24</v>
      </c>
    </row>
    <row r="51" spans="1:2" x14ac:dyDescent="0.45">
      <c r="A51" s="42" t="s">
        <v>49</v>
      </c>
      <c r="B51" s="42"/>
    </row>
    <row r="52" spans="1:2" ht="71.45" customHeight="1" x14ac:dyDescent="0.45">
      <c r="A52" s="3" t="s">
        <v>50</v>
      </c>
      <c r="B52" s="37" t="s">
        <v>137</v>
      </c>
    </row>
    <row r="53" spans="1:2" x14ac:dyDescent="0.45">
      <c r="A53" s="42" t="s">
        <v>51</v>
      </c>
      <c r="B53" s="42"/>
    </row>
    <row r="54" spans="1:2" x14ac:dyDescent="0.45">
      <c r="A54" s="3" t="s">
        <v>52</v>
      </c>
      <c r="B54" s="2" t="s">
        <v>138</v>
      </c>
    </row>
    <row r="55" spans="1:2" x14ac:dyDescent="0.45">
      <c r="A55" s="3" t="s">
        <v>53</v>
      </c>
      <c r="B55" s="2" t="s">
        <v>126</v>
      </c>
    </row>
    <row r="56" spans="1:2" x14ac:dyDescent="0.45">
      <c r="A56" s="3" t="s">
        <v>54</v>
      </c>
      <c r="B56" s="39" t="s">
        <v>139</v>
      </c>
    </row>
    <row r="57" spans="1:2" x14ac:dyDescent="0.45">
      <c r="A57" s="3" t="s">
        <v>55</v>
      </c>
      <c r="B57" s="2">
        <v>1</v>
      </c>
    </row>
    <row r="58" spans="1:2" x14ac:dyDescent="0.45">
      <c r="A58" s="3" t="s">
        <v>56</v>
      </c>
      <c r="B58" s="2">
        <v>5</v>
      </c>
    </row>
    <row r="59" spans="1:2" ht="28.5" x14ac:dyDescent="0.45">
      <c r="A59" s="3" t="s">
        <v>57</v>
      </c>
      <c r="B59" s="37" t="s">
        <v>142</v>
      </c>
    </row>
    <row r="60" spans="1:2" x14ac:dyDescent="0.45">
      <c r="A60" s="3" t="s">
        <v>58</v>
      </c>
      <c r="B60" s="2" t="s">
        <v>140</v>
      </c>
    </row>
    <row r="61" spans="1:2" x14ac:dyDescent="0.45">
      <c r="A61" s="3" t="s">
        <v>59</v>
      </c>
      <c r="B61" s="2" t="s">
        <v>141</v>
      </c>
    </row>
    <row r="62" spans="1:2" x14ac:dyDescent="0.45">
      <c r="A62" s="3" t="s">
        <v>60</v>
      </c>
      <c r="B62" s="2" t="s">
        <v>141</v>
      </c>
    </row>
    <row r="63" spans="1:2" x14ac:dyDescent="0.45">
      <c r="A63" s="3" t="s">
        <v>61</v>
      </c>
      <c r="B63" s="2" t="s">
        <v>141</v>
      </c>
    </row>
    <row r="64" spans="1:2" x14ac:dyDescent="0.45">
      <c r="A64" s="42" t="s">
        <v>62</v>
      </c>
      <c r="B64" s="42"/>
    </row>
    <row r="65" spans="1:2" x14ac:dyDescent="0.45">
      <c r="A65" s="3" t="s">
        <v>63</v>
      </c>
      <c r="B65" s="2" t="s">
        <v>143</v>
      </c>
    </row>
    <row r="66" spans="1:2" x14ac:dyDescent="0.45">
      <c r="A66" s="3" t="s">
        <v>64</v>
      </c>
      <c r="B66" s="2" t="s">
        <v>144</v>
      </c>
    </row>
    <row r="67" spans="1:2" x14ac:dyDescent="0.45">
      <c r="A67" s="3" t="s">
        <v>65</v>
      </c>
      <c r="B67" s="2" t="s">
        <v>145</v>
      </c>
    </row>
    <row r="68" spans="1:2" x14ac:dyDescent="0.45">
      <c r="A68" s="3" t="s">
        <v>66</v>
      </c>
      <c r="B68" s="2">
        <v>1</v>
      </c>
    </row>
    <row r="69" spans="1:2" x14ac:dyDescent="0.45">
      <c r="A69" s="3" t="s">
        <v>67</v>
      </c>
      <c r="B69" s="2" t="s">
        <v>146</v>
      </c>
    </row>
    <row r="70" spans="1:2" x14ac:dyDescent="0.45">
      <c r="A70" s="3" t="s">
        <v>68</v>
      </c>
      <c r="B70" s="39" t="s">
        <v>147</v>
      </c>
    </row>
    <row r="71" spans="1:2" x14ac:dyDescent="0.45">
      <c r="A71" s="3" t="s">
        <v>69</v>
      </c>
      <c r="B71" s="2" t="s">
        <v>148</v>
      </c>
    </row>
    <row r="72" spans="1:2" x14ac:dyDescent="0.45">
      <c r="A72" s="3" t="s">
        <v>60</v>
      </c>
      <c r="B72" s="2" t="s">
        <v>141</v>
      </c>
    </row>
    <row r="73" spans="1:2" x14ac:dyDescent="0.45">
      <c r="A73" s="3" t="s">
        <v>70</v>
      </c>
      <c r="B73" s="2" t="s">
        <v>141</v>
      </c>
    </row>
    <row r="74" spans="1:2" x14ac:dyDescent="0.45">
      <c r="A74" s="3" t="s">
        <v>71</v>
      </c>
      <c r="B74" s="2" t="s">
        <v>149</v>
      </c>
    </row>
    <row r="75" spans="1:2" x14ac:dyDescent="0.45">
      <c r="A75" s="42" t="s">
        <v>72</v>
      </c>
      <c r="B75" s="42"/>
    </row>
    <row r="76" spans="1:2" ht="28.5" x14ac:dyDescent="0.45">
      <c r="A76" s="3" t="s">
        <v>73</v>
      </c>
      <c r="B76" s="37" t="s">
        <v>150</v>
      </c>
    </row>
    <row r="77" spans="1:2" x14ac:dyDescent="0.45">
      <c r="A77" s="3" t="s">
        <v>74</v>
      </c>
      <c r="B77" s="2" t="s">
        <v>141</v>
      </c>
    </row>
    <row r="78" spans="1:2" x14ac:dyDescent="0.45">
      <c r="A78" s="3" t="s">
        <v>75</v>
      </c>
      <c r="B78" s="2" t="s">
        <v>141</v>
      </c>
    </row>
    <row r="79" spans="1:2" x14ac:dyDescent="0.45">
      <c r="A79" s="3" t="s">
        <v>76</v>
      </c>
      <c r="B79" s="2" t="s">
        <v>141</v>
      </c>
    </row>
    <row r="80" spans="1:2" x14ac:dyDescent="0.45">
      <c r="A80" s="42" t="s">
        <v>77</v>
      </c>
      <c r="B80" s="42"/>
    </row>
    <row r="81" spans="1:2" ht="28.5" x14ac:dyDescent="0.45">
      <c r="A81" s="3" t="s">
        <v>78</v>
      </c>
      <c r="B81" s="37" t="s">
        <v>151</v>
      </c>
    </row>
    <row r="82" spans="1:2" x14ac:dyDescent="0.45">
      <c r="A82" s="3" t="s">
        <v>54</v>
      </c>
      <c r="B82" s="2" t="s">
        <v>141</v>
      </c>
    </row>
    <row r="83" spans="1:2" x14ac:dyDescent="0.45">
      <c r="A83" s="3" t="s">
        <v>79</v>
      </c>
      <c r="B83" s="2" t="s">
        <v>141</v>
      </c>
    </row>
    <row r="84" spans="1:2" x14ac:dyDescent="0.45">
      <c r="A84" s="42" t="s">
        <v>83</v>
      </c>
      <c r="B84" s="42"/>
    </row>
    <row r="85" spans="1:2" x14ac:dyDescent="0.45">
      <c r="A85" s="3" t="s">
        <v>84</v>
      </c>
      <c r="B85" s="2" t="s">
        <v>152</v>
      </c>
    </row>
    <row r="86" spans="1:2" x14ac:dyDescent="0.45">
      <c r="A86" s="3" t="s">
        <v>85</v>
      </c>
      <c r="B86" s="2" t="s">
        <v>153</v>
      </c>
    </row>
    <row r="87" spans="1:2" x14ac:dyDescent="0.45">
      <c r="A87" s="3" t="s">
        <v>86</v>
      </c>
      <c r="B87" s="2" t="s">
        <v>154</v>
      </c>
    </row>
    <row r="88" spans="1:2" x14ac:dyDescent="0.45">
      <c r="A88" s="3" t="s">
        <v>87</v>
      </c>
      <c r="B88" s="2">
        <f>(187+57+19)/605</f>
        <v>0.43471074380165287</v>
      </c>
    </row>
    <row r="89" spans="1:2" x14ac:dyDescent="0.45">
      <c r="A89" s="3" t="s">
        <v>88</v>
      </c>
      <c r="B89" s="2">
        <v>0</v>
      </c>
    </row>
    <row r="90" spans="1:2" x14ac:dyDescent="0.45">
      <c r="A90" s="3" t="s">
        <v>89</v>
      </c>
      <c r="B90" s="2">
        <f>4/605</f>
        <v>6.6115702479338841E-3</v>
      </c>
    </row>
    <row r="91" spans="1:2" x14ac:dyDescent="0.45">
      <c r="A91" s="3" t="s">
        <v>90</v>
      </c>
      <c r="B91" s="2">
        <f>330/605</f>
        <v>0.54545454545454541</v>
      </c>
    </row>
    <row r="92" spans="1:2" x14ac:dyDescent="0.45">
      <c r="A92" s="42" t="s">
        <v>91</v>
      </c>
      <c r="B92" s="42"/>
    </row>
    <row r="93" spans="1:2" x14ac:dyDescent="0.45">
      <c r="A93" s="3" t="s">
        <v>92</v>
      </c>
      <c r="B93" s="2" t="s">
        <v>155</v>
      </c>
    </row>
    <row r="94" spans="1:2" x14ac:dyDescent="0.45">
      <c r="A94" s="3" t="s">
        <v>156</v>
      </c>
      <c r="B94" s="2" t="s">
        <v>158</v>
      </c>
    </row>
    <row r="95" spans="1:2" x14ac:dyDescent="0.45">
      <c r="A95" s="3" t="s">
        <v>157</v>
      </c>
      <c r="B95" s="2" t="s">
        <v>159</v>
      </c>
    </row>
    <row r="96" spans="1:2" x14ac:dyDescent="0.45">
      <c r="A96" s="3" t="s">
        <v>72</v>
      </c>
      <c r="B96" s="2">
        <v>0</v>
      </c>
    </row>
    <row r="97" spans="1:2" x14ac:dyDescent="0.45">
      <c r="A97" s="3" t="s">
        <v>93</v>
      </c>
      <c r="B97" s="2">
        <v>0</v>
      </c>
    </row>
    <row r="98" spans="1:2" x14ac:dyDescent="0.45">
      <c r="A98" s="3" t="s">
        <v>94</v>
      </c>
      <c r="B98" s="2" t="s">
        <v>148</v>
      </c>
    </row>
    <row r="99" spans="1:2" x14ac:dyDescent="0.45">
      <c r="A99" s="3" t="s">
        <v>95</v>
      </c>
      <c r="B99" s="2" t="s">
        <v>160</v>
      </c>
    </row>
    <row r="100" spans="1:2" x14ac:dyDescent="0.45">
      <c r="A100" s="42" t="s">
        <v>96</v>
      </c>
      <c r="B100" s="42"/>
    </row>
    <row r="101" spans="1:2" ht="42.75" x14ac:dyDescent="0.45">
      <c r="A101" s="41" t="s">
        <v>161</v>
      </c>
      <c r="B101" s="38" t="s">
        <v>162</v>
      </c>
    </row>
    <row r="102" spans="1:2" x14ac:dyDescent="0.45">
      <c r="A102" s="42" t="s">
        <v>80</v>
      </c>
      <c r="B102" s="42"/>
    </row>
    <row r="103" spans="1:2" x14ac:dyDescent="0.45">
      <c r="A103" s="3" t="s">
        <v>81</v>
      </c>
      <c r="B103" s="1" t="s">
        <v>165</v>
      </c>
    </row>
    <row r="104" spans="1:2" x14ac:dyDescent="0.45">
      <c r="A104" s="3" t="s">
        <v>82</v>
      </c>
      <c r="B104" s="1" t="s">
        <v>141</v>
      </c>
    </row>
    <row r="105" spans="1:2" x14ac:dyDescent="0.45">
      <c r="A105" s="5"/>
      <c r="B105" s="5"/>
    </row>
    <row r="106" spans="1:2" x14ac:dyDescent="0.45">
      <c r="A106" s="5"/>
      <c r="B106" s="5"/>
    </row>
    <row r="107" spans="1:2" x14ac:dyDescent="0.45">
      <c r="A107" s="5"/>
      <c r="B107" s="5"/>
    </row>
    <row r="108" spans="1:2" x14ac:dyDescent="0.45">
      <c r="A108" s="5"/>
      <c r="B108" s="5"/>
    </row>
    <row r="109" spans="1:2" x14ac:dyDescent="0.45">
      <c r="A109" s="5"/>
      <c r="B109" s="5"/>
    </row>
    <row r="110" spans="1:2" x14ac:dyDescent="0.45">
      <c r="A110" s="5"/>
      <c r="B110" s="5"/>
    </row>
    <row r="111" spans="1:2" x14ac:dyDescent="0.45">
      <c r="A111" s="5"/>
      <c r="B111" s="5"/>
    </row>
    <row r="112" spans="1:2" x14ac:dyDescent="0.45">
      <c r="A112" s="5"/>
      <c r="B112" s="5"/>
    </row>
    <row r="113" spans="1:2" x14ac:dyDescent="0.45">
      <c r="A113" s="5"/>
      <c r="B113" s="5"/>
    </row>
    <row r="114" spans="1:2" x14ac:dyDescent="0.45">
      <c r="A114" s="5"/>
      <c r="B114" s="5"/>
    </row>
    <row r="115" spans="1:2" x14ac:dyDescent="0.45">
      <c r="A115" s="5"/>
      <c r="B115" s="5"/>
    </row>
    <row r="116" spans="1:2" x14ac:dyDescent="0.45">
      <c r="A116" s="5"/>
      <c r="B116" s="5"/>
    </row>
    <row r="117" spans="1:2" x14ac:dyDescent="0.45">
      <c r="A117" s="5"/>
      <c r="B117" s="5"/>
    </row>
    <row r="118" spans="1:2" x14ac:dyDescent="0.45">
      <c r="A118" s="5"/>
      <c r="B118" s="5"/>
    </row>
    <row r="119" spans="1:2" x14ac:dyDescent="0.45">
      <c r="A119" s="5"/>
      <c r="B119" s="5"/>
    </row>
    <row r="120" spans="1:2" x14ac:dyDescent="0.45">
      <c r="A120" s="5"/>
      <c r="B120" s="5"/>
    </row>
    <row r="121" spans="1:2" x14ac:dyDescent="0.45">
      <c r="A121" s="5"/>
      <c r="B121" s="5"/>
    </row>
    <row r="122" spans="1:2" x14ac:dyDescent="0.45">
      <c r="A122" s="5"/>
      <c r="B122" s="5"/>
    </row>
    <row r="123" spans="1:2" x14ac:dyDescent="0.45">
      <c r="A123" s="5"/>
      <c r="B123" s="5"/>
    </row>
    <row r="124" spans="1:2" x14ac:dyDescent="0.45">
      <c r="A124" s="5"/>
      <c r="B124" s="5"/>
    </row>
    <row r="125" spans="1:2" x14ac:dyDescent="0.45">
      <c r="A125" s="5"/>
      <c r="B125" s="5"/>
    </row>
    <row r="126" spans="1:2" x14ac:dyDescent="0.45">
      <c r="A126" s="5"/>
      <c r="B126" s="5"/>
    </row>
    <row r="127" spans="1:2" x14ac:dyDescent="0.45">
      <c r="A127" s="5"/>
      <c r="B127" s="5"/>
    </row>
    <row r="128" spans="1:2" x14ac:dyDescent="0.45">
      <c r="A128" s="5"/>
      <c r="B128" s="5"/>
    </row>
    <row r="129" spans="1:2" x14ac:dyDescent="0.45">
      <c r="A129" s="5"/>
      <c r="B129" s="5"/>
    </row>
    <row r="130" spans="1:2" x14ac:dyDescent="0.45">
      <c r="A130" s="5"/>
      <c r="B130" s="5"/>
    </row>
    <row r="131" spans="1:2" x14ac:dyDescent="0.45">
      <c r="A131" s="5"/>
      <c r="B131" s="5"/>
    </row>
    <row r="132" spans="1:2" x14ac:dyDescent="0.45">
      <c r="A132" s="5"/>
      <c r="B132" s="5"/>
    </row>
    <row r="133" spans="1:2" x14ac:dyDescent="0.45">
      <c r="A133" s="5"/>
      <c r="B133" s="5"/>
    </row>
    <row r="134" spans="1:2" x14ac:dyDescent="0.45">
      <c r="A134" s="5"/>
      <c r="B134" s="5"/>
    </row>
    <row r="135" spans="1:2" x14ac:dyDescent="0.45">
      <c r="A135" s="5"/>
      <c r="B135" s="5"/>
    </row>
    <row r="136" spans="1:2" x14ac:dyDescent="0.45">
      <c r="A136" s="5"/>
      <c r="B136" s="5"/>
    </row>
    <row r="137" spans="1:2" x14ac:dyDescent="0.45">
      <c r="A137" s="5"/>
      <c r="B137" s="5"/>
    </row>
    <row r="138" spans="1:2" x14ac:dyDescent="0.45">
      <c r="A138" s="5"/>
      <c r="B138" s="5"/>
    </row>
    <row r="139" spans="1:2" x14ac:dyDescent="0.45">
      <c r="A139" s="5"/>
      <c r="B139" s="5"/>
    </row>
    <row r="140" spans="1:2" x14ac:dyDescent="0.45">
      <c r="A140" s="5"/>
      <c r="B140" s="5"/>
    </row>
    <row r="141" spans="1:2" x14ac:dyDescent="0.45">
      <c r="A141" s="5"/>
      <c r="B141" s="5"/>
    </row>
    <row r="142" spans="1:2" x14ac:dyDescent="0.45">
      <c r="A142" s="5"/>
      <c r="B142" s="5"/>
    </row>
    <row r="143" spans="1:2" x14ac:dyDescent="0.45">
      <c r="A143" s="5"/>
      <c r="B143" s="5"/>
    </row>
    <row r="144" spans="1:2" x14ac:dyDescent="0.45">
      <c r="A144" s="5"/>
      <c r="B144" s="5"/>
    </row>
    <row r="145" spans="1:2" x14ac:dyDescent="0.45">
      <c r="A145" s="5"/>
      <c r="B145" s="5"/>
    </row>
    <row r="146" spans="1:2" x14ac:dyDescent="0.45">
      <c r="A146" s="5"/>
      <c r="B146" s="5"/>
    </row>
    <row r="147" spans="1:2" x14ac:dyDescent="0.45">
      <c r="A147" s="5"/>
      <c r="B147" s="5"/>
    </row>
    <row r="148" spans="1:2" x14ac:dyDescent="0.45">
      <c r="A148" s="5"/>
      <c r="B148" s="5"/>
    </row>
    <row r="149" spans="1:2" x14ac:dyDescent="0.45">
      <c r="A149" s="5"/>
      <c r="B149" s="5"/>
    </row>
    <row r="150" spans="1:2" x14ac:dyDescent="0.45">
      <c r="A150" s="5"/>
      <c r="B150" s="5"/>
    </row>
    <row r="151" spans="1:2" x14ac:dyDescent="0.45">
      <c r="A151" s="5"/>
      <c r="B151" s="5"/>
    </row>
    <row r="152" spans="1:2" x14ac:dyDescent="0.45">
      <c r="A152" s="5"/>
      <c r="B152" s="5"/>
    </row>
    <row r="153" spans="1:2" x14ac:dyDescent="0.45">
      <c r="A153" s="5"/>
      <c r="B153" s="5"/>
    </row>
    <row r="154" spans="1:2" x14ac:dyDescent="0.45">
      <c r="A154" s="5"/>
      <c r="B154" s="5"/>
    </row>
    <row r="155" spans="1:2" x14ac:dyDescent="0.45">
      <c r="A155" s="5"/>
      <c r="B155" s="5"/>
    </row>
    <row r="156" spans="1:2" x14ac:dyDescent="0.45">
      <c r="A156" s="5"/>
      <c r="B156" s="5"/>
    </row>
    <row r="157" spans="1:2" x14ac:dyDescent="0.45">
      <c r="A157" s="5"/>
      <c r="B157" s="5"/>
    </row>
    <row r="158" spans="1:2" x14ac:dyDescent="0.45">
      <c r="A158" s="5"/>
      <c r="B158" s="5"/>
    </row>
    <row r="159" spans="1:2" x14ac:dyDescent="0.45">
      <c r="A159" s="5"/>
      <c r="B159" s="5"/>
    </row>
    <row r="160" spans="1:2" x14ac:dyDescent="0.45">
      <c r="A160" s="5"/>
      <c r="B160" s="5"/>
    </row>
  </sheetData>
  <mergeCells count="13">
    <mergeCell ref="A1:B1"/>
    <mergeCell ref="A4:B4"/>
    <mergeCell ref="A33:B33"/>
    <mergeCell ref="A84:B84"/>
    <mergeCell ref="A92:B92"/>
    <mergeCell ref="A102:B102"/>
    <mergeCell ref="A100:B100"/>
    <mergeCell ref="A47:B47"/>
    <mergeCell ref="A51:B51"/>
    <mergeCell ref="A53:B53"/>
    <mergeCell ref="A64:B64"/>
    <mergeCell ref="A75:B75"/>
    <mergeCell ref="A80:B80"/>
  </mergeCells>
  <hyperlinks>
    <hyperlink ref="B10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E1" workbookViewId="0">
      <selection activeCell="AA12" sqref="AA12"/>
    </sheetView>
  </sheetViews>
  <sheetFormatPr defaultRowHeight="14.25" x14ac:dyDescent="0.45"/>
  <cols>
    <col min="2" max="2" width="4.86328125" bestFit="1" customWidth="1"/>
    <col min="3" max="3" width="39.796875" bestFit="1" customWidth="1"/>
    <col min="4" max="4" width="29.86328125" bestFit="1" customWidth="1"/>
    <col min="5" max="7" width="13.53125" bestFit="1" customWidth="1"/>
    <col min="8" max="8" width="11.86328125" bestFit="1" customWidth="1"/>
    <col min="9" max="9" width="8.46484375" bestFit="1" customWidth="1"/>
    <col min="10" max="10" width="10.1328125" bestFit="1" customWidth="1"/>
    <col min="11" max="11" width="8.19921875" bestFit="1" customWidth="1"/>
    <col min="12" max="12" width="15.53125" bestFit="1" customWidth="1"/>
    <col min="14" max="14" width="5.46484375" bestFit="1" customWidth="1"/>
    <col min="15" max="15" width="9.19921875" bestFit="1" customWidth="1"/>
    <col min="16" max="16" width="11.46484375" bestFit="1" customWidth="1"/>
    <col min="17" max="17" width="9" bestFit="1" customWidth="1"/>
    <col min="18" max="18" width="13.46484375" bestFit="1" customWidth="1"/>
    <col min="19" max="21" width="10.46484375" bestFit="1" customWidth="1"/>
    <col min="22" max="22" width="10.796875" bestFit="1" customWidth="1"/>
    <col min="23" max="23" width="12.86328125" bestFit="1" customWidth="1"/>
    <col min="24" max="24" width="13.46484375" bestFit="1" customWidth="1"/>
    <col min="25" max="25" width="13.86328125" bestFit="1" customWidth="1"/>
    <col min="26" max="26" width="14" bestFit="1" customWidth="1"/>
    <col min="27" max="27" width="13.1328125" bestFit="1" customWidth="1"/>
    <col min="28" max="28" width="17.53125" bestFit="1" customWidth="1"/>
  </cols>
  <sheetData>
    <row r="1" spans="1:28" x14ac:dyDescent="0.45">
      <c r="A1" s="43" t="s">
        <v>98</v>
      </c>
      <c r="B1" s="44"/>
      <c r="C1" s="44"/>
      <c r="D1" s="44"/>
      <c r="E1" s="44"/>
      <c r="F1" s="44"/>
      <c r="G1" s="44"/>
      <c r="H1" s="44"/>
      <c r="I1" s="44"/>
      <c r="J1" s="44"/>
      <c r="K1" s="45"/>
      <c r="L1" s="6"/>
      <c r="M1" s="46" t="s">
        <v>99</v>
      </c>
      <c r="N1" s="47"/>
      <c r="O1" s="47"/>
      <c r="P1" s="47"/>
      <c r="Q1" s="47"/>
      <c r="R1" s="47"/>
      <c r="S1" s="47"/>
      <c r="T1" s="47"/>
      <c r="U1" s="47"/>
      <c r="V1" s="47"/>
      <c r="W1" s="48"/>
      <c r="X1" s="49" t="s">
        <v>100</v>
      </c>
      <c r="Y1" s="50"/>
      <c r="Z1" s="50"/>
      <c r="AA1" s="51"/>
      <c r="AB1" s="7" t="s">
        <v>101</v>
      </c>
    </row>
    <row r="2" spans="1:28" ht="48.75" customHeight="1" x14ac:dyDescent="0.45">
      <c r="A2" s="8"/>
      <c r="B2" s="8" t="s">
        <v>102</v>
      </c>
      <c r="C2" s="8" t="s">
        <v>103</v>
      </c>
      <c r="D2" s="9" t="s">
        <v>104</v>
      </c>
      <c r="E2" s="8" t="s">
        <v>105</v>
      </c>
      <c r="F2" s="8" t="s">
        <v>106</v>
      </c>
      <c r="G2" s="8" t="s">
        <v>107</v>
      </c>
      <c r="H2" s="8" t="s">
        <v>108</v>
      </c>
      <c r="I2" s="8" t="s">
        <v>109</v>
      </c>
      <c r="J2" s="8" t="s">
        <v>110</v>
      </c>
      <c r="K2" s="8" t="s">
        <v>111</v>
      </c>
      <c r="L2" s="8" t="s">
        <v>112</v>
      </c>
      <c r="M2" s="8" t="s">
        <v>113</v>
      </c>
      <c r="N2" s="8" t="s">
        <v>114</v>
      </c>
      <c r="O2" s="8" t="s">
        <v>115</v>
      </c>
      <c r="P2" s="8" t="s">
        <v>116</v>
      </c>
      <c r="Q2" s="8" t="s">
        <v>164</v>
      </c>
      <c r="R2" s="8" t="s">
        <v>170</v>
      </c>
      <c r="S2" s="8" t="s">
        <v>117</v>
      </c>
      <c r="T2" s="8" t="s">
        <v>169</v>
      </c>
      <c r="U2" s="8" t="s">
        <v>118</v>
      </c>
      <c r="V2" s="8" t="s">
        <v>172</v>
      </c>
      <c r="W2" s="8" t="s">
        <v>119</v>
      </c>
      <c r="X2" s="8" t="s">
        <v>120</v>
      </c>
      <c r="Y2" s="8" t="s">
        <v>171</v>
      </c>
      <c r="Z2" s="8" t="s">
        <v>173</v>
      </c>
      <c r="AA2" s="8" t="s">
        <v>121</v>
      </c>
      <c r="AB2" s="8" t="s">
        <v>122</v>
      </c>
    </row>
    <row r="3" spans="1:28" x14ac:dyDescent="0.45">
      <c r="A3" s="10">
        <v>1</v>
      </c>
      <c r="B3" s="10" t="s">
        <v>0</v>
      </c>
      <c r="C3" s="11" t="s">
        <v>124</v>
      </c>
      <c r="D3" s="12" t="s">
        <v>125</v>
      </c>
      <c r="E3" s="24">
        <v>2105</v>
      </c>
      <c r="F3" s="24">
        <v>1772</v>
      </c>
      <c r="G3" s="24">
        <v>0</v>
      </c>
      <c r="H3" s="24">
        <v>6</v>
      </c>
      <c r="I3" s="25">
        <v>2.5</v>
      </c>
      <c r="J3" s="24">
        <v>7701.3</v>
      </c>
      <c r="K3" s="33">
        <v>1965</v>
      </c>
      <c r="L3" s="33">
        <v>1965</v>
      </c>
      <c r="M3" s="26" t="s">
        <v>126</v>
      </c>
      <c r="N3" s="26" t="s">
        <v>127</v>
      </c>
      <c r="O3" s="26">
        <v>39857.705026455027</v>
      </c>
      <c r="P3" s="27">
        <v>10.08</v>
      </c>
      <c r="Q3" s="27">
        <v>0.72</v>
      </c>
      <c r="R3" s="27">
        <v>1</v>
      </c>
      <c r="S3" s="26">
        <v>399631.67</v>
      </c>
      <c r="T3" s="26">
        <f>S3/F3</f>
        <v>225.52577313769751</v>
      </c>
      <c r="U3" s="28">
        <f>S3/J3</f>
        <v>51.891455987950081</v>
      </c>
      <c r="V3" s="27">
        <f>W3/S3*1000</f>
        <v>98.470661955205159</v>
      </c>
      <c r="W3" s="27">
        <f>[1]OB1!$B$14</f>
        <v>39351.995083164104</v>
      </c>
      <c r="X3" s="29">
        <f>[1]OB1!$C$12</f>
        <v>81118.67</v>
      </c>
      <c r="Y3" s="30">
        <f>X3/F3</f>
        <v>45.778030474040634</v>
      </c>
      <c r="Z3" s="31">
        <f>AA3/X3*1000</f>
        <v>112.4528106738377</v>
      </c>
      <c r="AA3" s="31">
        <f>[1]OB1!$C$14</f>
        <v>9122.0224396235189</v>
      </c>
      <c r="AB3" s="32">
        <f>W3+AA3</f>
        <v>48474.017522787624</v>
      </c>
    </row>
    <row r="4" spans="1:28" x14ac:dyDescent="0.45">
      <c r="A4" s="13"/>
      <c r="B4" s="13"/>
      <c r="C4" s="14"/>
      <c r="D4" s="15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 t="s">
        <v>163</v>
      </c>
      <c r="S4" s="16"/>
      <c r="T4" s="16"/>
      <c r="U4" s="16"/>
      <c r="V4" s="16"/>
      <c r="W4" s="16"/>
      <c r="X4" s="17"/>
      <c r="Y4" s="17"/>
      <c r="Z4" s="18"/>
      <c r="AA4" s="18"/>
      <c r="AB4" s="18"/>
    </row>
    <row r="5" spans="1:28" x14ac:dyDescent="0.45">
      <c r="A5" s="19"/>
      <c r="B5" s="19"/>
      <c r="C5" s="20" t="s">
        <v>166</v>
      </c>
      <c r="D5" s="20" t="s">
        <v>123</v>
      </c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7"/>
      <c r="Y5" s="17"/>
      <c r="Z5" s="18"/>
      <c r="AA5" s="18"/>
      <c r="AB5" s="18"/>
    </row>
    <row r="6" spans="1:28" x14ac:dyDescent="0.45">
      <c r="A6" s="13"/>
      <c r="B6" s="13"/>
      <c r="C6" s="21" t="s">
        <v>167</v>
      </c>
      <c r="D6" s="22" t="s">
        <v>168</v>
      </c>
      <c r="E6" s="16"/>
      <c r="F6" s="16"/>
      <c r="G6" s="16"/>
      <c r="H6" s="16"/>
      <c r="I6" s="16"/>
      <c r="J6" s="23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7"/>
      <c r="Y6" s="17"/>
      <c r="Z6" s="18"/>
      <c r="AA6" s="18"/>
      <c r="AB6" s="18"/>
    </row>
    <row r="8" spans="1:28" x14ac:dyDescent="0.45">
      <c r="S8" s="52"/>
    </row>
  </sheetData>
  <mergeCells count="3">
    <mergeCell ref="A1:K1"/>
    <mergeCell ref="M1:W1"/>
    <mergeCell ref="X1:AA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2</vt:i4>
      </vt:variant>
    </vt:vector>
  </HeadingPairs>
  <TitlesOfParts>
    <vt:vector size="2" baseType="lpstr">
      <vt:lpstr>Podatki o objektih</vt:lpstr>
      <vt:lpstr>Referenčne količine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2016-08-04T18:38:40Z</dcterms:modified>
</cp:coreProperties>
</file>