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filterPrivacy="1" defaultThemeVersion="124226"/>
  <bookViews>
    <workbookView xWindow="0" yWindow="0" windowWidth="28380" windowHeight="15600" activeTab="3"/>
  </bookViews>
  <sheets>
    <sheet name="PROGRAM IZVAJANJA" sheetId="1" r:id="rId1"/>
    <sheet name="UKREPI" sheetId="4" r:id="rId2"/>
    <sheet name="UKREPI (PO OBJEKTIH)" sheetId="5" r:id="rId3"/>
    <sheet name="OB1" sheetId="7" r:id="rId4"/>
    <sheet name="UKREPI (SKUPAJ)" sheetId="8" r:id="rId5"/>
    <sheet name="UPRAVLJANJE IN VZRŽEVANJE" sheetId="13" r:id="rId6"/>
    <sheet name="VZOREC OBRAČUNA - TOPLOTA" sheetId="9" r:id="rId7"/>
    <sheet name="VZOREC OBRAČUNA - EL. ENERGIJA" sheetId="10" r:id="rId8"/>
    <sheet name="VZOREC OBRAČUNA - SKUPAJ" sheetId="11" r:id="rId9"/>
    <sheet name="List1" sheetId="14" r:id="rId10"/>
  </sheets>
  <calcPr calcId="162913"/>
</workbook>
</file>

<file path=xl/calcChain.xml><?xml version="1.0" encoding="utf-8"?>
<calcChain xmlns="http://schemas.openxmlformats.org/spreadsheetml/2006/main">
  <c r="C13" i="7" l="1"/>
  <c r="C14" i="7" s="1"/>
  <c r="B13" i="7"/>
  <c r="B14" i="7" s="1"/>
  <c r="J7" i="10" l="1"/>
  <c r="L7" i="10"/>
  <c r="M7" i="10" s="1"/>
  <c r="C8" i="10"/>
  <c r="E8" i="10"/>
  <c r="F8" i="10"/>
  <c r="G8" i="10"/>
  <c r="H8" i="10"/>
  <c r="J8" i="10"/>
  <c r="E7" i="9"/>
  <c r="G7" i="9"/>
  <c r="I7" i="9"/>
  <c r="M7" i="9"/>
  <c r="O7" i="9" s="1"/>
  <c r="Q7" i="9" s="1"/>
  <c r="C8" i="9"/>
  <c r="F8" i="9"/>
  <c r="L8" i="9"/>
  <c r="M8" i="9"/>
  <c r="G8" i="9" l="1"/>
  <c r="J7" i="9"/>
  <c r="K7" i="9" s="1"/>
  <c r="K8" i="9" s="1"/>
  <c r="N7" i="10"/>
  <c r="M8" i="10"/>
  <c r="S7" i="9"/>
  <c r="L8" i="10"/>
  <c r="R7" i="9"/>
  <c r="R8" i="9" s="1"/>
  <c r="O8" i="9"/>
  <c r="L5" i="8"/>
  <c r="M5" i="8"/>
  <c r="N5" i="8"/>
  <c r="O5" i="8"/>
  <c r="P5" i="8"/>
  <c r="C36" i="7"/>
  <c r="C37" i="7" s="1"/>
  <c r="C40" i="7"/>
  <c r="C5" i="8" s="1"/>
  <c r="C6" i="8" s="1"/>
  <c r="C42" i="7"/>
  <c r="C43" i="7" s="1"/>
  <c r="C47" i="7"/>
  <c r="F5" i="8" s="1"/>
  <c r="F6" i="8" s="1"/>
  <c r="C48" i="7"/>
  <c r="G5" i="8" s="1"/>
  <c r="G6" i="8" s="1"/>
  <c r="C49" i="7" l="1"/>
  <c r="H5" i="8" s="1"/>
  <c r="H6" i="8" s="1"/>
  <c r="N8" i="10"/>
  <c r="D7" i="11"/>
  <c r="D8" i="11" s="1"/>
  <c r="S8" i="9"/>
  <c r="T7" i="9"/>
  <c r="C44" i="7"/>
  <c r="E5" i="8" s="1"/>
  <c r="E6" i="8" s="1"/>
  <c r="D5" i="8"/>
  <c r="C51" i="7" l="1"/>
  <c r="B59" i="7" s="1"/>
  <c r="C59" i="7" s="1"/>
  <c r="C7" i="11"/>
  <c r="T8" i="9"/>
  <c r="D6" i="8"/>
  <c r="I5" i="8"/>
  <c r="I6" i="8" s="1"/>
  <c r="B63" i="7"/>
  <c r="C63" i="7" s="1"/>
  <c r="B61" i="7" l="1"/>
  <c r="C61" i="7" s="1"/>
  <c r="B60" i="7"/>
  <c r="C60" i="7" s="1"/>
  <c r="B57" i="7"/>
  <c r="C57" i="7" s="1"/>
  <c r="B70" i="7"/>
  <c r="C70" i="7" s="1"/>
  <c r="B68" i="7"/>
  <c r="C68" i="7" s="1"/>
  <c r="B56" i="7"/>
  <c r="C56" i="7" s="1"/>
  <c r="B69" i="7"/>
  <c r="C69" i="7" s="1"/>
  <c r="B62" i="7"/>
  <c r="C62" i="7" s="1"/>
  <c r="B66" i="7"/>
  <c r="C66" i="7" s="1"/>
  <c r="B65" i="7"/>
  <c r="C65" i="7" s="1"/>
  <c r="B67" i="7"/>
  <c r="C67" i="7" s="1"/>
  <c r="B58" i="7"/>
  <c r="C58" i="7" s="1"/>
  <c r="B64" i="7"/>
  <c r="C64" i="7" s="1"/>
  <c r="C8" i="11"/>
  <c r="E7" i="11"/>
  <c r="E8" i="11" s="1"/>
  <c r="C71" i="7" l="1"/>
  <c r="C52" i="7" s="1"/>
  <c r="J5" i="8" s="1"/>
  <c r="J6" i="8" s="1"/>
</calcChain>
</file>

<file path=xl/sharedStrings.xml><?xml version="1.0" encoding="utf-8"?>
<sst xmlns="http://schemas.openxmlformats.org/spreadsheetml/2006/main" count="218" uniqueCount="164">
  <si>
    <t>PROGRAM IZVAJANJA</t>
  </si>
  <si>
    <r>
      <t>14.</t>
    </r>
    <r>
      <rPr>
        <sz val="7"/>
        <color indexed="8"/>
        <rFont val="Times New Roman"/>
        <family val="1"/>
        <charset val="238"/>
      </rPr>
      <t xml:space="preserve">   </t>
    </r>
    <r>
      <rPr>
        <sz val="12"/>
        <color indexed="8"/>
        <rFont val="Bookman Old Style"/>
        <family val="1"/>
        <charset val="238"/>
      </rPr>
      <t>Naročnik ima pravico kadarkoli izvajati nadzor nad pripravljalnimi deli izvajalca.</t>
    </r>
  </si>
  <si>
    <r>
      <t>-</t>
    </r>
    <r>
      <rPr>
        <sz val="7"/>
        <color indexed="8"/>
        <rFont val="Times New Roman"/>
        <family val="1"/>
        <charset val="238"/>
      </rPr>
      <t xml:space="preserve">       </t>
    </r>
    <r>
      <rPr>
        <sz val="12"/>
        <color indexed="8"/>
        <rFont val="Bookman Old Style"/>
        <family val="1"/>
        <charset val="238"/>
      </rPr>
      <t>Projekte izvedenih del in projekte za obratovanje in vzdrževanje.</t>
    </r>
  </si>
  <si>
    <r>
      <t>-</t>
    </r>
    <r>
      <rPr>
        <sz val="7"/>
        <color indexed="8"/>
        <rFont val="Times New Roman"/>
        <family val="1"/>
        <charset val="238"/>
      </rPr>
      <t xml:space="preserve">       </t>
    </r>
    <r>
      <rPr>
        <sz val="12"/>
        <color indexed="8"/>
        <rFont val="Bookman Old Style"/>
        <family val="1"/>
        <charset val="238"/>
      </rPr>
      <t>Poročilo o morebitnih meritvah</t>
    </r>
  </si>
  <si>
    <r>
      <t>-</t>
    </r>
    <r>
      <rPr>
        <sz val="7"/>
        <color indexed="8"/>
        <rFont val="Times New Roman"/>
        <family val="1"/>
        <charset val="238"/>
      </rPr>
      <t xml:space="preserve">       </t>
    </r>
    <r>
      <rPr>
        <sz val="12"/>
        <color indexed="8"/>
        <rFont val="Bookman Old Style"/>
        <family val="1"/>
        <charset val="238"/>
      </rPr>
      <t>Tehnične informacije, podatke o napravah, aparaturah, potrebne ateste</t>
    </r>
  </si>
  <si>
    <r>
      <t>-</t>
    </r>
    <r>
      <rPr>
        <sz val="7"/>
        <color indexed="8"/>
        <rFont val="Times New Roman"/>
        <family val="1"/>
        <charset val="238"/>
      </rPr>
      <t xml:space="preserve">       </t>
    </r>
    <r>
      <rPr>
        <sz val="12"/>
        <color indexed="8"/>
        <rFont val="Bookman Old Style"/>
        <family val="1"/>
        <charset val="238"/>
      </rPr>
      <t>Seznam vgrajenih elementov in opreme</t>
    </r>
  </si>
  <si>
    <r>
      <t>-</t>
    </r>
    <r>
      <rPr>
        <sz val="7"/>
        <color indexed="8"/>
        <rFont val="Times New Roman"/>
        <family val="1"/>
        <charset val="238"/>
      </rPr>
      <t xml:space="preserve">       </t>
    </r>
    <r>
      <rPr>
        <sz val="12"/>
        <color indexed="8"/>
        <rFont val="Bookman Old Style"/>
        <family val="1"/>
        <charset val="238"/>
      </rPr>
      <t>Funkcijski opis izvedene storitve</t>
    </r>
  </si>
  <si>
    <t>8. Izvajalec mora v prvem letu po podpisu pogodbe vzpostaviti energetsko knjigovodstvo za vse objekte iz seznama stavb naročnika po zahtevah Priloge 5 Pogodbe o zagotavljanju prihrankov.</t>
  </si>
  <si>
    <t>7. Kjer so referenčne vrednosti rabe energije ocenjene in še ni uvedenih meritev, mora izvajalec do dogovorjenega roka po pogodbi vgraditi merilne naprave.</t>
  </si>
  <si>
    <r>
      <t>6.</t>
    </r>
    <r>
      <rPr>
        <sz val="7"/>
        <color indexed="8"/>
        <rFont val="Times New Roman"/>
        <family val="1"/>
        <charset val="238"/>
      </rPr>
      <t xml:space="preserve">   </t>
    </r>
    <r>
      <rPr>
        <sz val="12"/>
        <color indexed="8"/>
        <rFont val="Bookman Old Style"/>
        <family val="1"/>
        <charset val="238"/>
      </rPr>
      <t>Izvajalec mora izvajalec po podpisu pogodbe v prvi ogrevalni in hladilni sezoni v prostorih popisati standarde (temperature, prezračevanje in osvetlitev).</t>
    </r>
  </si>
  <si>
    <r>
      <t>5.</t>
    </r>
    <r>
      <rPr>
        <sz val="7"/>
        <color indexed="8"/>
        <rFont val="Times New Roman"/>
        <family val="1"/>
        <charset val="238"/>
      </rPr>
      <t xml:space="preserve">   </t>
    </r>
    <r>
      <rPr>
        <sz val="12"/>
        <color indexed="8"/>
        <rFont val="Bookman Old Style"/>
        <family val="1"/>
        <charset val="238"/>
      </rPr>
      <t>Ker standard v prostorih ni natančno popisan, mora izvajalec po podpisu pogodbe v prvi ogrevalni sezoni v prostorih popisati standarde (temperature, prezračevanja in osvetlitve).</t>
    </r>
  </si>
  <si>
    <t>4. S svojimi ukrepi izvajalec ne sme znižati standarda (osvetlitve), ki je predpisan v standardu SIST EN 12464-1:2011 Če ti pogoji pred izvedbo ukrepov niso bili doseženi, je potrebno to upoštevati pri referenčnih količinah.</t>
  </si>
  <si>
    <t>3. S svojimi ukrepi izvajalec ne sme znižati standarda (temperature v prostorih, prezračevanje), ki je predpisan v standardu SIST EN 12831 in Smernicami VDI 2067. Če ti pogoji pred ukrepi niso bili doseženi, je potrebno to upoštevati pri referenčnih količinah.</t>
  </si>
  <si>
    <t>2. Izvajalec mora ukrepe v pogodbeni dobi  izvajati in vzdrževati skladno z veljavnimi predpisi in standardi.</t>
  </si>
  <si>
    <t>1. Vsi pripravljalni ukrepi morajo biti izvedeni skladno z veljavnimi predpisi in standardi.</t>
  </si>
  <si>
    <t>Splošne zahteve:</t>
  </si>
  <si>
    <r>
      <t>I.</t>
    </r>
    <r>
      <rPr>
        <b/>
        <sz val="7"/>
        <color indexed="8"/>
        <rFont val="Times New Roman"/>
        <family val="1"/>
        <charset val="238"/>
      </rPr>
      <t xml:space="preserve">             </t>
    </r>
    <r>
      <rPr>
        <b/>
        <sz val="10"/>
        <color indexed="8"/>
        <rFont val="Bookman Old Style"/>
        <family val="1"/>
        <charset val="238"/>
      </rPr>
      <t>UKREPI ZAHTEVANI S STRANI NAROČNIKA ZA ZAGOTAVLJANJE PRIHRANKA</t>
    </r>
  </si>
  <si>
    <t>Pogodbeno zagotavljanje prihrankov</t>
  </si>
  <si>
    <t>diskontna stopnja</t>
  </si>
  <si>
    <t>SKUPAJ NSV:</t>
  </si>
  <si>
    <t>SKUPAJ</t>
  </si>
  <si>
    <t>NSV</t>
  </si>
  <si>
    <t>leto</t>
  </si>
  <si>
    <t>Izračun neto sedanje vrednosti:</t>
  </si>
  <si>
    <t>SKUPAJ neto sedanja vrednost prihranka v €</t>
  </si>
  <si>
    <t>ZAJAMČENI PRIHRANEK SKUPAJ v €</t>
  </si>
  <si>
    <t>Zajamčeni prihranek električne energije v €:</t>
  </si>
  <si>
    <t>Zajamčeni prihranek električne energije v  %:</t>
  </si>
  <si>
    <t>Zajamčeni prihranek električne energijev kWh:</t>
  </si>
  <si>
    <t>Novopričakovana raba električne energije v kWh:</t>
  </si>
  <si>
    <t>Zajamčeni prihranek toplote %:</t>
  </si>
  <si>
    <t>Zajamčeni prihranek toplote v €:</t>
  </si>
  <si>
    <t>Novopričakovn letni strošek toplote v € :</t>
  </si>
  <si>
    <t>Novopričakovana cena toplote v €/kWh:</t>
  </si>
  <si>
    <t>Zajamčeni prihranek toplote v kWh:</t>
  </si>
  <si>
    <t>Novopričakovana raba toplote v kWh:</t>
  </si>
  <si>
    <t>Skupni stroški z DDV</t>
  </si>
  <si>
    <t>DDV</t>
  </si>
  <si>
    <t>Stroški predlaganih ukrepov brez DDV</t>
  </si>
  <si>
    <t>Seznam potrebnih ukrepov</t>
  </si>
  <si>
    <t>€</t>
  </si>
  <si>
    <t>€/kWh</t>
  </si>
  <si>
    <t>kWh</t>
  </si>
  <si>
    <t>Električna energija</t>
  </si>
  <si>
    <t>Toplotna energija</t>
  </si>
  <si>
    <t>Vrsta energije / enota</t>
  </si>
  <si>
    <t>Referenčna poraba in stroški</t>
  </si>
  <si>
    <t>Tip energenta:</t>
  </si>
  <si>
    <t>Neto površina m2:</t>
  </si>
  <si>
    <t>Oznaka</t>
  </si>
  <si>
    <t>Naslov:</t>
  </si>
  <si>
    <t>Objekt:</t>
  </si>
  <si>
    <t>Osnovni podatki o objektu</t>
  </si>
  <si>
    <t>OB1</t>
  </si>
  <si>
    <t>%</t>
  </si>
  <si>
    <t>id</t>
  </si>
  <si>
    <t>št.</t>
  </si>
  <si>
    <t xml:space="preserve">Neto sedanje vrednost prihrankov                   € </t>
  </si>
  <si>
    <t xml:space="preserve">ZAJAMČENI PRIHRANEK SKUPAJ                    € </t>
  </si>
  <si>
    <t>zajamčeni prihranek električne energije</t>
  </si>
  <si>
    <t>zajamčeni prihranek toplote</t>
  </si>
  <si>
    <t>C</t>
  </si>
  <si>
    <t>**cena toplote: povprečna cena toplote v obračunskem obdobju, izračunana za vsak objekt posebej - podatek iz energetskega knjigovodstva</t>
  </si>
  <si>
    <t xml:space="preserve">faktor uporabe*: v primeru, da je različen od 1, priložen izračun </t>
  </si>
  <si>
    <t>dnevni temperaturni primanjkljaj v obračunskem obdobju</t>
  </si>
  <si>
    <t>referenčni dnevni temperaturni primanjkljaj</t>
  </si>
  <si>
    <t xml:space="preserve">prihranek v €
</t>
  </si>
  <si>
    <t xml:space="preserve">nov strošek toplote v €
</t>
  </si>
  <si>
    <t xml:space="preserve">cena toplote v €
</t>
  </si>
  <si>
    <t>prihranek v kWh</t>
  </si>
  <si>
    <t>nova raba v kWh</t>
  </si>
  <si>
    <t>dejanski prihranek toplote</t>
  </si>
  <si>
    <t>nov strošek toplote</t>
  </si>
  <si>
    <t>cena  toplote**</t>
  </si>
  <si>
    <t>prilagojena raba toplote - uporaba</t>
  </si>
  <si>
    <t>faktor upor.*</t>
  </si>
  <si>
    <t>prilagojena raba toplote - DTP</t>
  </si>
  <si>
    <t>dejanska neprilagojena raba toplote</t>
  </si>
  <si>
    <t xml:space="preserve">Novopričakovana raba toplote  in zajamčeni prihranek toplote </t>
  </si>
  <si>
    <t>strošek toplote</t>
  </si>
  <si>
    <t>referenčnacena  toplote</t>
  </si>
  <si>
    <t>referenčna raba toplote</t>
  </si>
  <si>
    <t>RAZLIKA MED DEJANSKIM IN ZAJAMČENIM PRIHRANKOM</t>
  </si>
  <si>
    <t>LETNE VREDNOSTI</t>
  </si>
  <si>
    <t>POGODBENE VREDNOSTI</t>
  </si>
  <si>
    <t>ID</t>
  </si>
  <si>
    <t>TOPLOTA</t>
  </si>
  <si>
    <t>**cena el.energije: povprečna cena toplote v obračunskem obdobju, izračunana za vsak objekt posebej - podatek iz energetskega knjigovodstva</t>
  </si>
  <si>
    <t>faktor uporabe*: v primeru, da je različen od 1, priložen izračun</t>
  </si>
  <si>
    <t>dejanski prihranek el. energije</t>
  </si>
  <si>
    <t>cena  el. energije**</t>
  </si>
  <si>
    <t>prilagojena raba el. energije</t>
  </si>
  <si>
    <t>faktor uporabe*</t>
  </si>
  <si>
    <t>dejanska  raba el. energije</t>
  </si>
  <si>
    <t>zajamčeni prihranek el. energije</t>
  </si>
  <si>
    <t>cena el. energije</t>
  </si>
  <si>
    <t>referenčna raba el. energije</t>
  </si>
  <si>
    <t>ELEKTRIČNA ENERGIJA</t>
  </si>
  <si>
    <t>BREMEPIS:</t>
  </si>
  <si>
    <t>DOBROPIS:</t>
  </si>
  <si>
    <t>el. energija</t>
  </si>
  <si>
    <t>toplota</t>
  </si>
  <si>
    <t>POVZETEK - dejanski prihranek</t>
  </si>
  <si>
    <t>VSEBINA</t>
  </si>
  <si>
    <t>UKREPI</t>
  </si>
  <si>
    <t>II. ZAHTEVANI UKREPI PO POSAMEZNIH OBJEKTIH</t>
  </si>
  <si>
    <t>VZOREC OBRAČUNA</t>
  </si>
  <si>
    <t>UKREPI (PO OBJEKTIH IN SKUPNO)</t>
  </si>
  <si>
    <t>VZOREC OBRAČUNOV</t>
  </si>
  <si>
    <t>AMORTIZACIJSKI NAČRT</t>
  </si>
  <si>
    <t>UPRAVLJANJE IN VZDRŽEVANJE</t>
  </si>
  <si>
    <t>Energetsko upravljanje je sklop storitev, ki zajemajo:</t>
  </si>
  <si>
    <t>Naročnik je že pridobil podatke za objekte, ki zajemajo osnovno analizo rabe energije in stroškov oskrbe z energijo ter oceno možnih prihrankov energije in stroškov za oskrbo z energijo.</t>
  </si>
  <si>
    <t>S sistemom upravljanja mora izvajalec vzpostaviti proces stalnega spremljanja rabe energije in stroškov za oskrbo z energijo, njihovo analizo ter predlog ukrepanja ob negativnih odstopanjih.</t>
  </si>
  <si>
    <t>Ker na nekaterih objektih ni merilnih naprav za merjenje rabe energije za ogrevanje, mora izvajalec v soglasju z naročnikom vzpostaviti meritve in izvesti vgradnjo merilnih naprav.</t>
  </si>
  <si>
    <t>Energetsko knjigovodstvo, ki ga bo v okviru te pogodbe vzpostavil izvajalec pri naročniku in izvajalcu, mora omogočiti:</t>
  </si>
  <si>
    <t>Spremljanje porabe</t>
  </si>
  <si>
    <t>Pregled porabe energentov v objektu</t>
  </si>
  <si>
    <t>Pregled porabe vode</t>
  </si>
  <si>
    <t>Spremljanje stroškov</t>
  </si>
  <si>
    <t>Spremljanje stroškov energentov</t>
  </si>
  <si>
    <t>Spremljanje stroškov vode</t>
  </si>
  <si>
    <t>Spremljanje stroškov vzdrževanja</t>
  </si>
  <si>
    <t>Analizo porabe energije</t>
  </si>
  <si>
    <t>Analiza porabe energije glede na dnevni temperaturni primanjkljaj</t>
  </si>
  <si>
    <t>Analiza porabe energije glede na število uporabnikov</t>
  </si>
  <si>
    <t>Primerjava porabe med leti</t>
  </si>
  <si>
    <t>Primerjava podobnih objektov med seboj</t>
  </si>
  <si>
    <t>Izdelavo poročil</t>
  </si>
  <si>
    <t>Avtomatsko generiranje poročil</t>
  </si>
  <si>
    <t>Dinamična določitev periode generiranja</t>
  </si>
  <si>
    <t>Program mora omogočati spremljanje porabe in stroškov na letnem in mesečnem nivoju. Vnos podatkov mora zagotavljati izvajalec.</t>
  </si>
  <si>
    <t>Naročnik bo določil uporabnike in njihove pravice za pregledovanje podatkov. Vsak mesec bo do določenega dogovorjenega datuma v mesecu izvajalcu dostavil podatke iz računov za vzdrževanje objektov.</t>
  </si>
  <si>
    <t>Izvajalec ob začetku izvajanja storitve izvede izobraževanje naročnika za pregled podatkov, možnosti pregledovanja analiz in možnosti generiranja poročil. Naročnik lahko tudi določi, katere analize in poročila je izvajalec vsak mesec dolžan pošiljati določenim osebam naročnika.</t>
  </si>
  <si>
    <t>Izvajalec je dolžan 1x letno  naročniku predstaviti rezultate analiz, izdelanih na osnovi energetskega knjigovodstva ter učinkov ukrepov po tej pogodbi in sicer najkasneje tri mesece po preteku posameznega obračunskega obdobja za vsak objekt posebej.</t>
  </si>
  <si>
    <t>-       analizo rabe energije ter stroškov oskrbe z energijo,</t>
  </si>
  <si>
    <t>-       oceno možnih prihrankov energije in stroškov za oskrbo z energijo,</t>
  </si>
  <si>
    <t>-       določitev ukrepov za doseganje teh prihrankov ter oceno njihove izvedljivosti,</t>
  </si>
  <si>
    <t>-       izvedbo ukrepov za doseganje teh prihrankov,</t>
  </si>
  <si>
    <t>-       spremljanje rabe energije in stroškov za energijo, analizo, primerjavo doseganja rezultatov s pričakovanimi,</t>
  </si>
  <si>
    <t>-       ukrepanje ob negativnih odstopanjih.</t>
  </si>
  <si>
    <t>ZAHTEVE NAROČNIKA GLEDE SISTEMA ENERGETSKEGA UPRAVLJANJA</t>
  </si>
  <si>
    <t>9. Pogoj naročnika glede doseganja prihranka: naročnik mora biti soudeležen pri zajamčenem prihranku v višini 0,5%.</t>
  </si>
  <si>
    <r>
      <t>10.</t>
    </r>
    <r>
      <rPr>
        <sz val="7"/>
        <color indexed="8"/>
        <rFont val="Times New Roman"/>
        <family val="1"/>
        <charset val="238"/>
      </rPr>
      <t xml:space="preserve">   </t>
    </r>
    <r>
      <rPr>
        <sz val="12"/>
        <color indexed="8"/>
        <rFont val="Bookman Old Style"/>
        <family val="1"/>
        <charset val="238"/>
      </rPr>
      <t>Če naročnik v objektu zamenja radiatorje, mora v sklopu tega ukrepa izvajalec, na svoje stroške, izvesti vgradnjo kompletov termostatskih glav in termostatskih radiatorskih ventilov s prednastavljivim prekom ter izvesti ustrezno prednastavitev.</t>
    </r>
  </si>
  <si>
    <r>
      <t>11.</t>
    </r>
    <r>
      <rPr>
        <sz val="7"/>
        <color indexed="8"/>
        <rFont val="Times New Roman"/>
        <family val="1"/>
        <charset val="238"/>
      </rPr>
      <t xml:space="preserve">   </t>
    </r>
    <r>
      <rPr>
        <sz val="12"/>
        <color indexed="8"/>
        <rFont val="Bookman Old Style"/>
        <family val="1"/>
        <charset val="238"/>
      </rPr>
      <t>Po dokončanju pripravljalne storitve mora izvajalec naročniku predati naslednjo dokumentacijo:</t>
    </r>
  </si>
  <si>
    <r>
      <t>12.</t>
    </r>
    <r>
      <rPr>
        <sz val="7"/>
        <color indexed="8"/>
        <rFont val="Times New Roman"/>
        <family val="1"/>
        <charset val="238"/>
      </rPr>
      <t xml:space="preserve">   </t>
    </r>
    <r>
      <rPr>
        <sz val="12"/>
        <color indexed="8"/>
        <rFont val="Bookman Old Style"/>
        <family val="1"/>
        <charset val="238"/>
      </rPr>
      <t>Izvajalec mora zagotoviti izobraževanje naročnika, upravljavca in uporabnikov.</t>
    </r>
  </si>
  <si>
    <r>
      <t>13.</t>
    </r>
    <r>
      <rPr>
        <sz val="7"/>
        <color indexed="8"/>
        <rFont val="Times New Roman"/>
        <family val="1"/>
        <charset val="238"/>
      </rPr>
      <t xml:space="preserve">   </t>
    </r>
    <r>
      <rPr>
        <sz val="12"/>
        <color indexed="8"/>
        <rFont val="Bookman Old Style"/>
        <family val="1"/>
        <charset val="238"/>
      </rPr>
      <t>Izvedbo vsakega ukrepa v objektu mora izvajalec terminsko uskladiti z upravljavcem.</t>
    </r>
  </si>
  <si>
    <t>CŠOD dom Bohinj</t>
  </si>
  <si>
    <t>Ribčev laz 63, 4265 Bohinjsko Jezero</t>
  </si>
  <si>
    <t>številka stavbe 61, k.o. Savica</t>
  </si>
  <si>
    <t>1.772 m2</t>
  </si>
  <si>
    <t>Lesni sekanci</t>
  </si>
  <si>
    <t>Izvedba sanacije oz. dodatne izolacije fasade</t>
  </si>
  <si>
    <t xml:space="preserve">Zamenjava stavbnega pohištva </t>
  </si>
  <si>
    <t>Izolacija podstrešja in strehe objekta</t>
  </si>
  <si>
    <t>Zamenjava kotla</t>
  </si>
  <si>
    <t>Izvedba prezračevalnega sistema</t>
  </si>
  <si>
    <t>Vgradnja termostatskih ventilov in frekvenčna regulacija črpalk sistema</t>
  </si>
  <si>
    <t>Centralni nadzorni sistem</t>
  </si>
  <si>
    <t>Vgradnja varčne razsvetljave</t>
  </si>
  <si>
    <t>Organizacijski ukrepi</t>
  </si>
  <si>
    <t>Izvedba celovite energetske sanacije objetka, ki zajema sledeče ukrepe:</t>
  </si>
  <si>
    <t xml:space="preserve">TČ zrak-voda za TSV </t>
  </si>
  <si>
    <t>Ostali stroški (vzdrževanje, osebje, itd.)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</si>
</sst>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0\ &quot;€&quot;;\-#,##0\ &quot;€&quot;"/>
    <numFmt numFmtId="44" formatCode="_-* #,##0.00\ &quot;€&quot;_-;\-* #,##0.00\ &quot;€&quot;_-;_-* &quot;-&quot;??\ &quot;€&quot;_-;_-@_-"/>
    <numFmt numFmtId="164" formatCode="#,##0.00\ &quot;€&quot;"/>
    <numFmt numFmtId="165" formatCode="#,##0.00000"/>
    <numFmt numFmtId="166" formatCode="_-* #,##0\ &quot;€&quot;_-;\-* #,##0\ &quot;€&quot;_-;_-* &quot;-&quot;??\ &quot;€&quot;_-;_-@_-"/>
    <numFmt numFmtId="167" formatCode="#,##0.00000\ _€"/>
    <numFmt numFmtId="168" formatCode="_-* #,##0.0000\ &quot;€&quot;_-;\-* #,##0.0000\ &quot;€&quot;_-;_-* &quot;-&quot;??\ &quot;€&quot;_-;_-@_-"/>
    <numFmt numFmtId="169" formatCode="#,##0.0000\ &quot;€&quot;"/>
    <numFmt numFmtId="170" formatCode="_-* #,##0.000\ &quot;€&quot;_-;\-* #,##0.000\ &quot;€&quot;_-;_-* &quot;-&quot;??\ &quot;€&quot;_-;_-@_-"/>
  </numFmts>
  <fonts count="30"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sz val="11"/>
      <color indexed="8"/>
      <name val="Calibri"/>
      <family val="2"/>
    </font>
    <font>
      <sz val="12"/>
      <color indexed="8"/>
      <name val="Bookman Old Style"/>
      <family val="1"/>
      <charset val="238"/>
    </font>
    <font>
      <sz val="7"/>
      <color indexed="8"/>
      <name val="Times New Roman"/>
      <family val="1"/>
      <charset val="238"/>
    </font>
    <font>
      <sz val="12"/>
      <color indexed="8"/>
      <name val="Arial"/>
      <family val="2"/>
      <charset val="238"/>
    </font>
    <font>
      <sz val="10"/>
      <color indexed="8"/>
      <name val="Bookman Old Style"/>
      <family val="1"/>
      <charset val="238"/>
    </font>
    <font>
      <b/>
      <sz val="10"/>
      <color indexed="8"/>
      <name val="Bookman Old Style"/>
      <family val="1"/>
      <charset val="238"/>
    </font>
    <font>
      <b/>
      <sz val="7"/>
      <color indexed="8"/>
      <name val="Times New Roman"/>
      <family val="1"/>
      <charset val="238"/>
    </font>
    <font>
      <sz val="10"/>
      <color indexed="8"/>
      <name val="Trebuchet MS"/>
      <family val="2"/>
      <charset val="238"/>
    </font>
    <font>
      <b/>
      <sz val="10"/>
      <color indexed="8"/>
      <name val="Trebuchet MS"/>
      <family val="2"/>
      <charset val="238"/>
    </font>
    <font>
      <i/>
      <u/>
      <sz val="10"/>
      <color indexed="8"/>
      <name val="Trebuchet MS"/>
      <family val="2"/>
      <charset val="238"/>
    </font>
    <font>
      <sz val="10"/>
      <name val="Arial"/>
      <family val="2"/>
      <charset val="238"/>
    </font>
    <font>
      <sz val="10"/>
      <name val="Bookman Old Style"/>
      <family val="1"/>
      <charset val="238"/>
    </font>
    <font>
      <b/>
      <sz val="10"/>
      <name val="Bookman Old Style"/>
      <family val="1"/>
      <charset val="238"/>
    </font>
    <font>
      <sz val="10"/>
      <color rgb="FFFF0000"/>
      <name val="Bookman Old Style"/>
      <family val="1"/>
      <charset val="238"/>
    </font>
    <font>
      <sz val="11"/>
      <color indexed="8"/>
      <name val="Calibri"/>
      <family val="2"/>
      <charset val="238"/>
    </font>
    <font>
      <b/>
      <sz val="10"/>
      <color rgb="FFFF0000"/>
      <name val="Bookman Old Style"/>
      <family val="1"/>
      <charset val="238"/>
    </font>
    <font>
      <b/>
      <sz val="11"/>
      <name val="Bookman Old Style"/>
      <family val="1"/>
      <charset val="238"/>
    </font>
    <font>
      <b/>
      <sz val="14"/>
      <color indexed="8"/>
      <name val="Bookman Old Style"/>
      <family val="1"/>
      <charset val="238"/>
    </font>
    <font>
      <sz val="10"/>
      <color theme="0"/>
      <name val="Bookman Old Style"/>
      <family val="1"/>
      <charset val="238"/>
    </font>
    <font>
      <sz val="11"/>
      <color indexed="8"/>
      <name val="Bookman Old Style"/>
      <family val="1"/>
      <charset val="238"/>
    </font>
    <font>
      <sz val="8"/>
      <name val="Bookman Old Style"/>
      <family val="1"/>
      <charset val="238"/>
    </font>
    <font>
      <b/>
      <sz val="8"/>
      <name val="Bookman Old Style"/>
      <family val="1"/>
      <charset val="238"/>
    </font>
    <font>
      <sz val="8"/>
      <color rgb="FFFF0000"/>
      <name val="Bookman Old Style"/>
      <family val="1"/>
      <charset val="238"/>
    </font>
    <font>
      <b/>
      <sz val="14"/>
      <color theme="1"/>
      <name val="Bookman Old Style"/>
      <family val="1"/>
      <charset val="238"/>
    </font>
    <font>
      <b/>
      <sz val="16"/>
      <color theme="1"/>
      <name val="Calibri"/>
      <family val="2"/>
      <charset val="238"/>
      <scheme val="minor"/>
    </font>
    <font>
      <b/>
      <sz val="20"/>
      <color theme="1"/>
      <name val="Calibri"/>
      <family val="2"/>
      <charset val="238"/>
      <scheme val="minor"/>
    </font>
    <font>
      <sz val="11"/>
      <color theme="1"/>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C0C0C0"/>
        <bgColor rgb="FF000000"/>
      </patternFill>
    </fill>
    <fill>
      <patternFill patternType="solid">
        <fgColor rgb="FFFFFF00"/>
        <bgColor indexed="64"/>
      </patternFill>
    </fill>
    <fill>
      <patternFill patternType="solid">
        <fgColor indexed="26"/>
        <bgColor indexed="64"/>
      </patternFill>
    </fill>
    <fill>
      <patternFill patternType="solid">
        <fgColor theme="0"/>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000000"/>
      </patternFill>
    </fill>
    <fill>
      <patternFill patternType="solid">
        <fgColor rgb="FF00B0F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bgColor indexed="64"/>
      </patternFill>
    </fill>
    <fill>
      <patternFill patternType="solid">
        <fgColor theme="6"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xf numFmtId="0" fontId="3" fillId="0" borderId="0"/>
    <xf numFmtId="0" fontId="13" fillId="0" borderId="0"/>
    <xf numFmtId="44" fontId="13" fillId="0" borderId="0" applyFont="0" applyFill="0" applyBorder="0" applyAlignment="0" applyProtection="0"/>
    <xf numFmtId="9" fontId="17"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3" fillId="0" borderId="0"/>
    <xf numFmtId="44" fontId="29" fillId="0" borderId="0" applyFont="0" applyFill="0" applyBorder="0" applyAlignment="0" applyProtection="0"/>
  </cellStyleXfs>
  <cellXfs count="220">
    <xf numFmtId="0" fontId="0" fillId="0" borderId="0" xfId="0"/>
    <xf numFmtId="0" fontId="3" fillId="0" borderId="0" xfId="1"/>
    <xf numFmtId="0" fontId="4" fillId="0" borderId="0" xfId="1" applyFont="1" applyAlignment="1">
      <alignment horizontal="justify" vertical="center"/>
    </xf>
    <xf numFmtId="0" fontId="6" fillId="0" borderId="0" xfId="1" applyFont="1" applyAlignment="1">
      <alignment horizontal="justify" vertical="center"/>
    </xf>
    <xf numFmtId="0" fontId="7" fillId="0" borderId="0" xfId="1" applyFont="1" applyAlignment="1">
      <alignment horizontal="justify" vertical="center"/>
    </xf>
    <xf numFmtId="0" fontId="8" fillId="0" borderId="0" xfId="1" applyFont="1" applyAlignment="1">
      <alignment horizontal="justify" vertical="center"/>
    </xf>
    <xf numFmtId="0" fontId="10" fillId="0" borderId="0" xfId="1" applyFont="1" applyAlignment="1">
      <alignment horizontal="justify" vertical="center"/>
    </xf>
    <xf numFmtId="0" fontId="11" fillId="0" borderId="0" xfId="1" applyFont="1" applyAlignment="1">
      <alignment horizontal="justify" vertical="center"/>
    </xf>
    <xf numFmtId="0" fontId="12" fillId="0" borderId="0" xfId="1" applyFont="1" applyAlignment="1">
      <alignment horizontal="justify" vertical="center"/>
    </xf>
    <xf numFmtId="0" fontId="14" fillId="0" borderId="0" xfId="2" applyFont="1" applyProtection="1">
      <protection hidden="1"/>
    </xf>
    <xf numFmtId="9" fontId="14" fillId="2" borderId="1" xfId="2" applyNumberFormat="1" applyFont="1" applyFill="1" applyBorder="1" applyAlignment="1" applyProtection="1">
      <alignment horizontal="center"/>
      <protection hidden="1"/>
    </xf>
    <xf numFmtId="0" fontId="14" fillId="2" borderId="1" xfId="2" applyFont="1" applyFill="1" applyBorder="1" applyAlignment="1" applyProtection="1">
      <alignment horizontal="center"/>
      <protection hidden="1"/>
    </xf>
    <xf numFmtId="44" fontId="15" fillId="2" borderId="1" xfId="3" applyFont="1" applyFill="1" applyBorder="1" applyProtection="1">
      <protection hidden="1"/>
    </xf>
    <xf numFmtId="44" fontId="7" fillId="0" borderId="1" xfId="3" applyFont="1" applyBorder="1" applyProtection="1">
      <protection hidden="1"/>
    </xf>
    <xf numFmtId="164" fontId="7" fillId="0" borderId="1" xfId="3" applyNumberFormat="1" applyFont="1" applyBorder="1" applyProtection="1">
      <protection hidden="1"/>
    </xf>
    <xf numFmtId="0" fontId="14" fillId="0" borderId="1" xfId="2" applyFont="1" applyBorder="1" applyAlignment="1" applyProtection="1">
      <alignment horizontal="center"/>
      <protection hidden="1"/>
    </xf>
    <xf numFmtId="0" fontId="15" fillId="2" borderId="1" xfId="2" applyFont="1" applyFill="1" applyBorder="1" applyAlignment="1" applyProtection="1">
      <alignment horizontal="center"/>
      <protection hidden="1"/>
    </xf>
    <xf numFmtId="44" fontId="15" fillId="0" borderId="2" xfId="3" applyFont="1" applyBorder="1" applyAlignment="1" applyProtection="1">
      <alignment horizontal="center"/>
      <protection hidden="1"/>
    </xf>
    <xf numFmtId="164" fontId="15" fillId="0" borderId="5" xfId="3" applyNumberFormat="1" applyFont="1" applyBorder="1" applyAlignment="1" applyProtection="1">
      <alignment horizontal="right"/>
      <protection hidden="1"/>
    </xf>
    <xf numFmtId="0" fontId="16" fillId="0" borderId="0" xfId="2" applyFont="1" applyProtection="1">
      <protection hidden="1"/>
    </xf>
    <xf numFmtId="44" fontId="14" fillId="0" borderId="1" xfId="3" applyFont="1" applyBorder="1" applyAlignment="1" applyProtection="1">
      <alignment horizontal="right"/>
      <protection hidden="1"/>
    </xf>
    <xf numFmtId="9" fontId="14" fillId="0" borderId="1" xfId="4" applyFont="1" applyBorder="1" applyAlignment="1" applyProtection="1">
      <alignment horizontal="right"/>
      <protection hidden="1"/>
    </xf>
    <xf numFmtId="3" fontId="14" fillId="0" borderId="1" xfId="2" applyNumberFormat="1" applyFont="1" applyBorder="1" applyAlignment="1" applyProtection="1">
      <alignment horizontal="right"/>
      <protection hidden="1"/>
    </xf>
    <xf numFmtId="3" fontId="18" fillId="3" borderId="1" xfId="2" applyNumberFormat="1" applyFont="1" applyFill="1" applyBorder="1" applyAlignment="1" applyProtection="1">
      <alignment horizontal="right"/>
      <protection locked="0"/>
    </xf>
    <xf numFmtId="5" fontId="14" fillId="0" borderId="0" xfId="2" applyNumberFormat="1" applyFont="1" applyProtection="1">
      <protection hidden="1"/>
    </xf>
    <xf numFmtId="10" fontId="14" fillId="0" borderId="1" xfId="3" applyNumberFormat="1" applyFont="1" applyBorder="1" applyAlignment="1" applyProtection="1">
      <alignment horizontal="right"/>
      <protection hidden="1"/>
    </xf>
    <xf numFmtId="164" fontId="14" fillId="0" borderId="1" xfId="4" applyNumberFormat="1" applyFont="1" applyBorder="1" applyAlignment="1" applyProtection="1">
      <alignment horizontal="right"/>
      <protection hidden="1"/>
    </xf>
    <xf numFmtId="3" fontId="14" fillId="0" borderId="0" xfId="2" applyNumberFormat="1" applyFont="1" applyProtection="1">
      <protection hidden="1"/>
    </xf>
    <xf numFmtId="164" fontId="14" fillId="0" borderId="1" xfId="2" applyNumberFormat="1" applyFont="1" applyBorder="1" applyAlignment="1" applyProtection="1">
      <alignment horizontal="right"/>
      <protection hidden="1"/>
    </xf>
    <xf numFmtId="44" fontId="16" fillId="0" borderId="0" xfId="3" applyFont="1" applyBorder="1" applyAlignment="1" applyProtection="1">
      <alignment horizontal="left"/>
      <protection hidden="1"/>
    </xf>
    <xf numFmtId="0" fontId="14" fillId="0" borderId="0" xfId="2" applyFont="1" applyFill="1" applyBorder="1" applyAlignment="1" applyProtection="1">
      <alignment horizontal="left"/>
      <protection hidden="1"/>
    </xf>
    <xf numFmtId="166" fontId="14" fillId="0" borderId="1" xfId="3" applyNumberFormat="1" applyFont="1" applyBorder="1" applyAlignment="1" applyProtection="1">
      <alignment horizontal="right"/>
      <protection hidden="1"/>
    </xf>
    <xf numFmtId="166" fontId="18" fillId="3" borderId="1" xfId="3" applyNumberFormat="1" applyFont="1" applyFill="1" applyBorder="1" applyAlignment="1" applyProtection="1">
      <alignment horizontal="left"/>
      <protection locked="0"/>
    </xf>
    <xf numFmtId="164" fontId="14" fillId="0" borderId="0" xfId="2" applyNumberFormat="1" applyFont="1" applyProtection="1">
      <protection hidden="1"/>
    </xf>
    <xf numFmtId="164" fontId="14" fillId="0" borderId="1" xfId="3" applyNumberFormat="1" applyFont="1" applyBorder="1" applyAlignment="1" applyProtection="1">
      <alignment horizontal="center"/>
      <protection hidden="1"/>
    </xf>
    <xf numFmtId="0" fontId="14" fillId="2" borderId="1" xfId="2" applyFont="1" applyFill="1" applyBorder="1" applyProtection="1">
      <protection hidden="1"/>
    </xf>
    <xf numFmtId="167" fontId="14" fillId="0" borderId="0" xfId="2" applyNumberFormat="1" applyFont="1" applyProtection="1">
      <protection hidden="1"/>
    </xf>
    <xf numFmtId="167" fontId="14" fillId="0" borderId="1" xfId="2" applyNumberFormat="1" applyFont="1" applyBorder="1" applyAlignment="1" applyProtection="1">
      <alignment horizontal="center"/>
      <protection hidden="1"/>
    </xf>
    <xf numFmtId="3" fontId="14" fillId="0" borderId="1" xfId="2" applyNumberFormat="1" applyFont="1" applyBorder="1" applyAlignment="1" applyProtection="1">
      <alignment horizontal="center"/>
      <protection hidden="1"/>
    </xf>
    <xf numFmtId="0" fontId="14" fillId="2" borderId="9" xfId="2" applyFont="1" applyFill="1" applyBorder="1" applyAlignment="1" applyProtection="1">
      <protection hidden="1"/>
    </xf>
    <xf numFmtId="0" fontId="14" fillId="7" borderId="0" xfId="2" applyFont="1" applyFill="1" applyProtection="1">
      <protection hidden="1"/>
    </xf>
    <xf numFmtId="0" fontId="21" fillId="7" borderId="0" xfId="2" applyFont="1" applyFill="1" applyProtection="1">
      <protection hidden="1"/>
    </xf>
    <xf numFmtId="0" fontId="14" fillId="7" borderId="0" xfId="2" applyFont="1" applyFill="1" applyAlignment="1" applyProtection="1">
      <alignment horizontal="center"/>
      <protection hidden="1"/>
    </xf>
    <xf numFmtId="44" fontId="15" fillId="8" borderId="1" xfId="3" applyFont="1" applyFill="1" applyBorder="1" applyProtection="1">
      <protection hidden="1"/>
    </xf>
    <xf numFmtId="9" fontId="15" fillId="8" borderId="1" xfId="4" applyFont="1" applyFill="1" applyBorder="1" applyProtection="1">
      <protection hidden="1"/>
    </xf>
    <xf numFmtId="3" fontId="15" fillId="8" borderId="1" xfId="2" applyNumberFormat="1" applyFont="1" applyFill="1" applyBorder="1" applyProtection="1">
      <protection hidden="1"/>
    </xf>
    <xf numFmtId="10" fontId="15" fillId="8" borderId="1" xfId="3" applyNumberFormat="1" applyFont="1" applyFill="1" applyBorder="1" applyProtection="1">
      <protection hidden="1"/>
    </xf>
    <xf numFmtId="44" fontId="14" fillId="0" borderId="1" xfId="2" applyNumberFormat="1" applyFont="1" applyBorder="1" applyProtection="1">
      <protection hidden="1"/>
    </xf>
    <xf numFmtId="10" fontId="14" fillId="0" borderId="1" xfId="2" applyNumberFormat="1" applyFont="1" applyBorder="1" applyProtection="1">
      <protection hidden="1"/>
    </xf>
    <xf numFmtId="3" fontId="14" fillId="0" borderId="1" xfId="2" applyNumberFormat="1" applyFont="1" applyBorder="1" applyProtection="1">
      <protection hidden="1"/>
    </xf>
    <xf numFmtId="10" fontId="22" fillId="0" borderId="1" xfId="3" applyNumberFormat="1" applyFont="1" applyBorder="1" applyProtection="1">
      <protection hidden="1"/>
    </xf>
    <xf numFmtId="0" fontId="23" fillId="2" borderId="1" xfId="2" applyFont="1" applyFill="1" applyBorder="1" applyAlignment="1" applyProtection="1">
      <alignment horizontal="center"/>
      <protection hidden="1"/>
    </xf>
    <xf numFmtId="0" fontId="14" fillId="7" borderId="0" xfId="2" applyFont="1" applyFill="1" applyAlignment="1" applyProtection="1">
      <alignment wrapText="1"/>
      <protection hidden="1"/>
    </xf>
    <xf numFmtId="0" fontId="21" fillId="7" borderId="0" xfId="2" applyFont="1" applyFill="1" applyAlignment="1" applyProtection="1">
      <alignment wrapText="1"/>
      <protection hidden="1"/>
    </xf>
    <xf numFmtId="0" fontId="24" fillId="8" borderId="1" xfId="2" applyFont="1" applyFill="1" applyBorder="1" applyAlignment="1" applyProtection="1">
      <alignment horizontal="center" vertical="center" wrapText="1"/>
      <protection hidden="1"/>
    </xf>
    <xf numFmtId="0" fontId="24" fillId="2" borderId="9" xfId="2" applyFont="1" applyFill="1" applyBorder="1" applyAlignment="1" applyProtection="1">
      <alignment horizontal="center" vertical="center" wrapText="1"/>
      <protection hidden="1"/>
    </xf>
    <xf numFmtId="0" fontId="24" fillId="2" borderId="1" xfId="2" applyFont="1" applyFill="1" applyBorder="1" applyAlignment="1" applyProtection="1">
      <alignment horizontal="center" vertical="center" wrapText="1"/>
      <protection hidden="1"/>
    </xf>
    <xf numFmtId="0" fontId="21" fillId="7" borderId="0" xfId="2" applyFont="1" applyFill="1" applyAlignment="1" applyProtection="1">
      <alignment horizontal="center"/>
      <protection hidden="1"/>
    </xf>
    <xf numFmtId="0" fontId="14" fillId="7" borderId="0" xfId="5" applyFont="1" applyFill="1" applyAlignment="1" applyProtection="1">
      <alignment vertical="center"/>
      <protection hidden="1"/>
    </xf>
    <xf numFmtId="0" fontId="14" fillId="7" borderId="0" xfId="5" applyFont="1" applyFill="1" applyAlignment="1" applyProtection="1">
      <alignment horizontal="center" vertical="center"/>
      <protection hidden="1"/>
    </xf>
    <xf numFmtId="0" fontId="14" fillId="7" borderId="0" xfId="5" applyFont="1" applyFill="1" applyAlignment="1" applyProtection="1">
      <alignment horizontal="left" vertical="center"/>
      <protection hidden="1"/>
    </xf>
    <xf numFmtId="0" fontId="18" fillId="7" borderId="19" xfId="5" applyFont="1" applyFill="1" applyBorder="1" applyAlignment="1" applyProtection="1">
      <alignment horizontal="center" vertical="center"/>
      <protection locked="0"/>
    </xf>
    <xf numFmtId="0" fontId="15" fillId="7" borderId="0" xfId="5" applyFont="1" applyFill="1" applyAlignment="1" applyProtection="1">
      <alignment horizontal="left" vertical="center"/>
      <protection hidden="1"/>
    </xf>
    <xf numFmtId="0" fontId="18" fillId="7" borderId="0" xfId="5" applyFont="1" applyFill="1" applyAlignment="1" applyProtection="1">
      <alignment horizontal="center" vertical="center"/>
      <protection hidden="1"/>
    </xf>
    <xf numFmtId="0" fontId="15" fillId="7" borderId="0" xfId="5" applyFont="1" applyFill="1" applyAlignment="1" applyProtection="1">
      <alignment vertical="center"/>
      <protection hidden="1"/>
    </xf>
    <xf numFmtId="44" fontId="15" fillId="9" borderId="20" xfId="5" applyNumberFormat="1" applyFont="1" applyFill="1" applyBorder="1" applyAlignment="1" applyProtection="1">
      <alignment vertical="center"/>
      <protection hidden="1"/>
    </xf>
    <xf numFmtId="44" fontId="15" fillId="9" borderId="21" xfId="5" applyNumberFormat="1" applyFont="1" applyFill="1" applyBorder="1" applyAlignment="1" applyProtection="1">
      <alignment vertical="center"/>
      <protection hidden="1"/>
    </xf>
    <xf numFmtId="3" fontId="15" fillId="9" borderId="22" xfId="5" applyNumberFormat="1" applyFont="1" applyFill="1" applyBorder="1" applyAlignment="1" applyProtection="1">
      <alignment vertical="center"/>
      <protection hidden="1"/>
    </xf>
    <xf numFmtId="0" fontId="15" fillId="9" borderId="22" xfId="5" applyFont="1" applyFill="1" applyBorder="1" applyAlignment="1" applyProtection="1">
      <alignment vertical="center"/>
      <protection hidden="1"/>
    </xf>
    <xf numFmtId="3" fontId="15" fillId="9" borderId="23" xfId="5" applyNumberFormat="1" applyFont="1" applyFill="1" applyBorder="1" applyAlignment="1" applyProtection="1">
      <alignment vertical="center"/>
      <protection hidden="1"/>
    </xf>
    <xf numFmtId="10" fontId="15" fillId="9" borderId="21" xfId="6" applyNumberFormat="1" applyFont="1" applyFill="1" applyBorder="1" applyAlignment="1" applyProtection="1">
      <alignment vertical="center"/>
      <protection hidden="1"/>
    </xf>
    <xf numFmtId="9" fontId="15" fillId="9" borderId="24" xfId="7" applyFont="1" applyFill="1" applyBorder="1" applyAlignment="1" applyProtection="1">
      <alignment vertical="center"/>
      <protection hidden="1"/>
    </xf>
    <xf numFmtId="3" fontId="15" fillId="9" borderId="24" xfId="7" applyNumberFormat="1" applyFont="1" applyFill="1" applyBorder="1" applyAlignment="1" applyProtection="1">
      <alignment vertical="center"/>
      <protection hidden="1"/>
    </xf>
    <xf numFmtId="3" fontId="15" fillId="9" borderId="22" xfId="7" applyNumberFormat="1" applyFont="1" applyFill="1" applyBorder="1" applyAlignment="1" applyProtection="1">
      <alignment vertical="center"/>
      <protection hidden="1"/>
    </xf>
    <xf numFmtId="3" fontId="15" fillId="9" borderId="22" xfId="5" applyNumberFormat="1" applyFont="1" applyFill="1" applyBorder="1" applyAlignment="1" applyProtection="1">
      <alignment horizontal="center" vertical="center"/>
      <protection hidden="1"/>
    </xf>
    <xf numFmtId="0" fontId="15" fillId="9" borderId="22" xfId="5" applyFont="1" applyFill="1" applyBorder="1" applyAlignment="1" applyProtection="1">
      <alignment horizontal="center" vertical="center"/>
      <protection hidden="1"/>
    </xf>
    <xf numFmtId="3" fontId="15" fillId="9" borderId="23" xfId="5" applyNumberFormat="1" applyFont="1" applyFill="1" applyBorder="1" applyAlignment="1" applyProtection="1">
      <alignment horizontal="center" vertical="center"/>
      <protection hidden="1"/>
    </xf>
    <xf numFmtId="44" fontId="14" fillId="0" borderId="27" xfId="6" applyFont="1" applyBorder="1" applyAlignment="1" applyProtection="1">
      <alignment horizontal="center" vertical="center"/>
      <protection hidden="1"/>
    </xf>
    <xf numFmtId="44" fontId="14" fillId="0" borderId="28" xfId="6" applyFont="1" applyBorder="1" applyAlignment="1" applyProtection="1">
      <alignment vertical="center"/>
      <protection hidden="1"/>
    </xf>
    <xf numFmtId="3" fontId="14" fillId="0" borderId="1" xfId="5" applyNumberFormat="1" applyFont="1" applyBorder="1" applyAlignment="1" applyProtection="1">
      <alignment vertical="center"/>
      <protection hidden="1"/>
    </xf>
    <xf numFmtId="44" fontId="14" fillId="0" borderId="1" xfId="6" applyFont="1" applyFill="1" applyBorder="1" applyAlignment="1" applyProtection="1">
      <alignment horizontal="center" vertical="center"/>
      <protection locked="0"/>
    </xf>
    <xf numFmtId="44" fontId="14" fillId="5" borderId="1" xfId="6" applyFont="1" applyFill="1" applyBorder="1" applyAlignment="1" applyProtection="1">
      <alignment horizontal="center" vertical="center"/>
      <protection locked="0"/>
    </xf>
    <xf numFmtId="3" fontId="14" fillId="0" borderId="1" xfId="5" applyNumberFormat="1" applyFont="1" applyBorder="1" applyAlignment="1" applyProtection="1">
      <alignment horizontal="right" vertical="center"/>
      <protection hidden="1"/>
    </xf>
    <xf numFmtId="0" fontId="14" fillId="5" borderId="1" xfId="5" applyFont="1" applyFill="1" applyBorder="1" applyAlignment="1" applyProtection="1">
      <alignment horizontal="center" vertical="center"/>
      <protection locked="0"/>
    </xf>
    <xf numFmtId="3" fontId="14" fillId="5" borderId="29" xfId="5" applyNumberFormat="1" applyFont="1" applyFill="1" applyBorder="1" applyAlignment="1" applyProtection="1">
      <alignment horizontal="center" vertical="center"/>
      <protection locked="0"/>
    </xf>
    <xf numFmtId="10" fontId="14" fillId="0" borderId="28" xfId="6" applyNumberFormat="1" applyFont="1" applyBorder="1" applyAlignment="1" applyProtection="1">
      <alignment vertical="center"/>
      <protection hidden="1"/>
    </xf>
    <xf numFmtId="4" fontId="14" fillId="0" borderId="9" xfId="5" applyNumberFormat="1" applyFont="1" applyBorder="1" applyAlignment="1" applyProtection="1">
      <alignment vertical="center"/>
      <protection hidden="1"/>
    </xf>
    <xf numFmtId="165" fontId="14" fillId="0" borderId="9" xfId="5" applyNumberFormat="1" applyFont="1" applyBorder="1" applyAlignment="1" applyProtection="1">
      <alignment vertical="center"/>
      <protection hidden="1"/>
    </xf>
    <xf numFmtId="3" fontId="23" fillId="0" borderId="1" xfId="6" applyNumberFormat="1" applyFont="1" applyFill="1" applyBorder="1" applyAlignment="1" applyProtection="1">
      <alignment horizontal="center" vertical="center"/>
      <protection hidden="1"/>
    </xf>
    <xf numFmtId="168" fontId="23" fillId="0" borderId="1" xfId="6" applyNumberFormat="1" applyFont="1" applyFill="1" applyBorder="1" applyAlignment="1" applyProtection="1">
      <alignment horizontal="center" vertical="center"/>
      <protection hidden="1"/>
    </xf>
    <xf numFmtId="3" fontId="23" fillId="0" borderId="29" xfId="5" applyNumberFormat="1" applyFont="1" applyFill="1" applyBorder="1" applyAlignment="1" applyProtection="1">
      <alignment horizontal="center" vertical="center"/>
      <protection hidden="1"/>
    </xf>
    <xf numFmtId="0" fontId="25" fillId="10" borderId="9" xfId="5" applyFont="1" applyFill="1" applyBorder="1" applyAlignment="1" applyProtection="1">
      <alignment horizontal="center" vertical="center"/>
      <protection hidden="1"/>
    </xf>
    <xf numFmtId="0" fontId="14" fillId="10" borderId="29" xfId="5" applyFont="1" applyFill="1" applyBorder="1" applyAlignment="1" applyProtection="1">
      <alignment horizontal="center" vertical="center"/>
      <protection hidden="1"/>
    </xf>
    <xf numFmtId="0" fontId="14" fillId="7" borderId="0" xfId="5" applyFont="1" applyFill="1" applyAlignment="1" applyProtection="1">
      <alignment vertical="center" wrapText="1"/>
      <protection hidden="1"/>
    </xf>
    <xf numFmtId="0" fontId="24" fillId="9" borderId="30" xfId="5" applyFont="1" applyFill="1" applyBorder="1" applyAlignment="1" applyProtection="1">
      <alignment horizontal="center" vertical="center" wrapText="1"/>
      <protection hidden="1"/>
    </xf>
    <xf numFmtId="0" fontId="24" fillId="9" borderId="28" xfId="5" applyFont="1" applyFill="1" applyBorder="1" applyAlignment="1" applyProtection="1">
      <alignment horizontal="center" vertical="center" wrapText="1"/>
      <protection hidden="1"/>
    </xf>
    <xf numFmtId="0" fontId="24" fillId="9" borderId="1" xfId="5" applyFont="1" applyFill="1" applyBorder="1" applyAlignment="1" applyProtection="1">
      <alignment horizontal="center" vertical="center" wrapText="1"/>
      <protection hidden="1"/>
    </xf>
    <xf numFmtId="0" fontId="24" fillId="11" borderId="28" xfId="5" applyFont="1" applyFill="1" applyBorder="1" applyAlignment="1" applyProtection="1">
      <alignment horizontal="center" vertical="center" wrapText="1"/>
      <protection hidden="1"/>
    </xf>
    <xf numFmtId="0" fontId="24" fillId="9" borderId="12" xfId="5" applyFont="1" applyFill="1" applyBorder="1" applyAlignment="1" applyProtection="1">
      <alignment horizontal="center" vertical="center" wrapText="1"/>
      <protection hidden="1"/>
    </xf>
    <xf numFmtId="0" fontId="24" fillId="9" borderId="31" xfId="5" applyFont="1" applyFill="1" applyBorder="1" applyAlignment="1" applyProtection="1">
      <alignment horizontal="center" vertical="center" wrapText="1"/>
      <protection hidden="1"/>
    </xf>
    <xf numFmtId="0" fontId="24" fillId="11" borderId="1" xfId="5" applyFont="1" applyFill="1" applyBorder="1" applyAlignment="1" applyProtection="1">
      <alignment horizontal="center" vertical="center" wrapText="1"/>
      <protection hidden="1"/>
    </xf>
    <xf numFmtId="0" fontId="24" fillId="9" borderId="9" xfId="5" applyFont="1" applyFill="1" applyBorder="1" applyAlignment="1" applyProtection="1">
      <alignment horizontal="center" vertical="center" wrapText="1"/>
      <protection hidden="1"/>
    </xf>
    <xf numFmtId="0" fontId="14" fillId="9" borderId="34" xfId="5" applyFont="1" applyFill="1" applyBorder="1" applyAlignment="1" applyProtection="1">
      <alignment horizontal="center" vertical="center" wrapText="1"/>
      <protection hidden="1"/>
    </xf>
    <xf numFmtId="0" fontId="14" fillId="9" borderId="35" xfId="5" applyFont="1" applyFill="1" applyBorder="1" applyAlignment="1" applyProtection="1">
      <alignment horizontal="center" vertical="center" wrapText="1"/>
      <protection hidden="1"/>
    </xf>
    <xf numFmtId="0" fontId="15" fillId="9" borderId="34" xfId="5" applyFont="1" applyFill="1" applyBorder="1" applyAlignment="1" applyProtection="1">
      <alignment horizontal="center" vertical="center" wrapText="1"/>
      <protection hidden="1"/>
    </xf>
    <xf numFmtId="0" fontId="15" fillId="9" borderId="35" xfId="5" applyFont="1" applyFill="1" applyBorder="1" applyAlignment="1" applyProtection="1">
      <alignment horizontal="center" vertical="center" wrapText="1"/>
      <protection hidden="1"/>
    </xf>
    <xf numFmtId="0" fontId="26" fillId="7" borderId="0" xfId="5" applyFont="1" applyFill="1" applyAlignment="1" applyProtection="1">
      <alignment horizontal="left" vertical="center"/>
      <protection hidden="1"/>
    </xf>
    <xf numFmtId="44" fontId="15" fillId="9" borderId="21" xfId="6" applyFont="1" applyFill="1" applyBorder="1" applyAlignment="1" applyProtection="1">
      <alignment vertical="center"/>
      <protection hidden="1"/>
    </xf>
    <xf numFmtId="9" fontId="15" fillId="9" borderId="22" xfId="7" applyFont="1" applyFill="1" applyBorder="1" applyAlignment="1" applyProtection="1">
      <alignment vertical="center"/>
      <protection hidden="1"/>
    </xf>
    <xf numFmtId="3" fontId="14" fillId="7" borderId="1" xfId="5" applyNumberFormat="1" applyFont="1" applyFill="1" applyBorder="1" applyAlignment="1" applyProtection="1">
      <alignment horizontal="center" vertical="center"/>
      <protection hidden="1"/>
    </xf>
    <xf numFmtId="9" fontId="14" fillId="0" borderId="1" xfId="5" applyNumberFormat="1" applyFont="1" applyBorder="1" applyAlignment="1" applyProtection="1">
      <alignment vertical="center"/>
      <protection hidden="1"/>
    </xf>
    <xf numFmtId="3" fontId="14" fillId="5" borderId="1" xfId="5" applyNumberFormat="1" applyFont="1" applyFill="1" applyBorder="1" applyAlignment="1" applyProtection="1">
      <alignment horizontal="center" vertical="center"/>
      <protection locked="0"/>
    </xf>
    <xf numFmtId="0" fontId="24" fillId="9" borderId="27" xfId="5" applyFont="1" applyFill="1" applyBorder="1" applyAlignment="1" applyProtection="1">
      <alignment horizontal="center" vertical="center" wrapText="1"/>
      <protection hidden="1"/>
    </xf>
    <xf numFmtId="0" fontId="24" fillId="9" borderId="37" xfId="5" applyFont="1" applyFill="1" applyBorder="1" applyAlignment="1" applyProtection="1">
      <alignment horizontal="center" vertical="center" wrapText="1"/>
      <protection hidden="1"/>
    </xf>
    <xf numFmtId="0" fontId="24" fillId="9" borderId="38" xfId="5" applyFont="1" applyFill="1" applyBorder="1" applyAlignment="1" applyProtection="1">
      <alignment horizontal="center" vertical="center" wrapText="1"/>
      <protection hidden="1"/>
    </xf>
    <xf numFmtId="0" fontId="14" fillId="7" borderId="0" xfId="5" applyFont="1" applyFill="1" applyAlignment="1">
      <alignment vertical="center"/>
    </xf>
    <xf numFmtId="0" fontId="14" fillId="7" borderId="0" xfId="5" applyFont="1" applyFill="1" applyAlignment="1">
      <alignment horizontal="center" vertical="center"/>
    </xf>
    <xf numFmtId="0" fontId="14" fillId="7" borderId="0" xfId="5" applyFont="1" applyFill="1" applyAlignment="1">
      <alignment horizontal="left" vertical="center"/>
    </xf>
    <xf numFmtId="0" fontId="15" fillId="7" borderId="0" xfId="5" applyFont="1" applyFill="1" applyAlignment="1">
      <alignment horizontal="left" vertical="center"/>
    </xf>
    <xf numFmtId="44" fontId="15" fillId="9" borderId="2" xfId="6" applyFont="1" applyFill="1" applyBorder="1" applyAlignment="1">
      <alignment horizontal="center" vertical="center"/>
    </xf>
    <xf numFmtId="44" fontId="15" fillId="9" borderId="46" xfId="6" applyFont="1" applyFill="1" applyBorder="1" applyAlignment="1">
      <alignment horizontal="center" vertical="center"/>
    </xf>
    <xf numFmtId="0" fontId="14" fillId="7" borderId="0" xfId="5" applyFont="1" applyFill="1" applyAlignment="1">
      <alignment vertical="center" wrapText="1"/>
    </xf>
    <xf numFmtId="44" fontId="24" fillId="9" borderId="28" xfId="6" applyFont="1" applyFill="1" applyBorder="1" applyAlignment="1">
      <alignment horizontal="center" vertical="center" wrapText="1"/>
    </xf>
    <xf numFmtId="44" fontId="23" fillId="0" borderId="1" xfId="5" applyNumberFormat="1" applyFont="1" applyFill="1" applyBorder="1" applyAlignment="1">
      <alignment horizontal="center" vertical="center" wrapText="1"/>
    </xf>
    <xf numFmtId="0" fontId="24" fillId="9" borderId="36" xfId="5" applyFont="1" applyFill="1" applyBorder="1" applyAlignment="1">
      <alignment horizontal="center" vertical="center" wrapText="1"/>
    </xf>
    <xf numFmtId="0" fontId="24" fillId="9" borderId="37" xfId="5" applyFont="1" applyFill="1" applyBorder="1" applyAlignment="1">
      <alignment horizontal="center" vertical="center" wrapText="1"/>
    </xf>
    <xf numFmtId="0" fontId="15" fillId="9" borderId="33" xfId="5" applyFont="1" applyFill="1" applyBorder="1" applyAlignment="1">
      <alignment horizontal="center" vertical="center" wrapText="1"/>
    </xf>
    <xf numFmtId="0" fontId="15" fillId="9" borderId="34" xfId="5" applyFont="1" applyFill="1" applyBorder="1" applyAlignment="1">
      <alignment horizontal="center" vertical="center" wrapText="1"/>
    </xf>
    <xf numFmtId="0" fontId="26" fillId="7" borderId="0" xfId="5" applyFont="1" applyFill="1" applyAlignment="1">
      <alignment horizontal="left" vertical="center"/>
    </xf>
    <xf numFmtId="0" fontId="2" fillId="0" borderId="0" xfId="0" applyFont="1"/>
    <xf numFmtId="0" fontId="10" fillId="0" borderId="0" xfId="1" applyFont="1" applyAlignment="1">
      <alignment horizontal="left" vertical="center" indent="2"/>
    </xf>
    <xf numFmtId="169" fontId="14" fillId="0" borderId="0" xfId="2" applyNumberFormat="1" applyFont="1" applyProtection="1">
      <protection hidden="1"/>
    </xf>
    <xf numFmtId="0" fontId="0" fillId="0" borderId="0" xfId="0" applyAlignment="1">
      <alignment horizontal="center"/>
    </xf>
    <xf numFmtId="0" fontId="28" fillId="0" borderId="0" xfId="0" applyFont="1" applyAlignment="1">
      <alignment horizontal="center"/>
    </xf>
    <xf numFmtId="0" fontId="27" fillId="0" borderId="0" xfId="0" applyFont="1" applyAlignment="1">
      <alignment horizontal="center"/>
    </xf>
    <xf numFmtId="3" fontId="14" fillId="0" borderId="1" xfId="2" applyNumberFormat="1" applyFont="1" applyBorder="1" applyAlignment="1" applyProtection="1">
      <alignment horizontal="left"/>
      <protection hidden="1"/>
    </xf>
    <xf numFmtId="0" fontId="14" fillId="0" borderId="1" xfId="2" applyFont="1" applyBorder="1" applyAlignment="1" applyProtection="1">
      <alignment horizontal="left"/>
      <protection hidden="1"/>
    </xf>
    <xf numFmtId="0" fontId="8" fillId="2" borderId="9" xfId="2" applyFont="1" applyFill="1" applyBorder="1" applyAlignment="1" applyProtection="1">
      <alignment horizontal="left"/>
      <protection hidden="1"/>
    </xf>
    <xf numFmtId="0" fontId="8" fillId="2" borderId="18" xfId="2" applyFont="1" applyFill="1" applyBorder="1" applyAlignment="1" applyProtection="1">
      <alignment horizontal="left"/>
      <protection hidden="1"/>
    </xf>
    <xf numFmtId="0" fontId="8" fillId="2" borderId="8" xfId="2" applyFont="1" applyFill="1" applyBorder="1" applyAlignment="1" applyProtection="1">
      <alignment horizontal="left"/>
      <protection hidden="1"/>
    </xf>
    <xf numFmtId="0" fontId="20" fillId="0" borderId="0" xfId="2" applyFont="1" applyAlignment="1" applyProtection="1">
      <alignment horizontal="left"/>
      <protection hidden="1"/>
    </xf>
    <xf numFmtId="0" fontId="19" fillId="0" borderId="1" xfId="2" applyFont="1" applyBorder="1" applyAlignment="1" applyProtection="1">
      <alignment horizontal="left"/>
      <protection hidden="1"/>
    </xf>
    <xf numFmtId="0" fontId="8" fillId="6" borderId="17" xfId="2" applyFont="1" applyFill="1" applyBorder="1" applyAlignment="1" applyProtection="1">
      <alignment horizontal="left"/>
      <protection locked="0"/>
    </xf>
    <xf numFmtId="0" fontId="8" fillId="6" borderId="16" xfId="2" applyFont="1" applyFill="1" applyBorder="1" applyAlignment="1" applyProtection="1">
      <alignment horizontal="left"/>
      <protection locked="0"/>
    </xf>
    <xf numFmtId="0" fontId="8" fillId="6" borderId="15" xfId="2" applyFont="1" applyFill="1" applyBorder="1" applyAlignment="1" applyProtection="1">
      <alignment horizontal="left"/>
      <protection locked="0"/>
    </xf>
    <xf numFmtId="0" fontId="18" fillId="6" borderId="14" xfId="2" applyFont="1" applyFill="1" applyBorder="1" applyAlignment="1" applyProtection="1">
      <alignment horizontal="left"/>
      <protection locked="0"/>
    </xf>
    <xf numFmtId="0" fontId="18" fillId="6" borderId="0" xfId="2" applyFont="1" applyFill="1" applyBorder="1" applyAlignment="1" applyProtection="1">
      <alignment horizontal="left"/>
      <protection locked="0"/>
    </xf>
    <xf numFmtId="0" fontId="18" fillId="6" borderId="13" xfId="2" applyFont="1" applyFill="1" applyBorder="1" applyAlignment="1" applyProtection="1">
      <alignment horizontal="left"/>
      <protection locked="0"/>
    </xf>
    <xf numFmtId="0" fontId="8" fillId="6" borderId="14" xfId="2" applyFont="1" applyFill="1" applyBorder="1" applyAlignment="1" applyProtection="1">
      <alignment horizontal="left"/>
      <protection locked="0"/>
    </xf>
    <xf numFmtId="0" fontId="14" fillId="0" borderId="0" xfId="2" applyFont="1" applyBorder="1" applyProtection="1">
      <protection locked="0"/>
    </xf>
    <xf numFmtId="0" fontId="14" fillId="0" borderId="13" xfId="2" applyFont="1" applyBorder="1" applyProtection="1">
      <protection locked="0"/>
    </xf>
    <xf numFmtId="0" fontId="8" fillId="6" borderId="0" xfId="2" applyFont="1" applyFill="1" applyBorder="1" applyAlignment="1" applyProtection="1">
      <alignment horizontal="left"/>
      <protection locked="0"/>
    </xf>
    <xf numFmtId="0" fontId="8" fillId="6" borderId="13" xfId="2" applyFont="1" applyFill="1" applyBorder="1" applyAlignment="1" applyProtection="1">
      <alignment horizontal="left"/>
      <protection locked="0"/>
    </xf>
    <xf numFmtId="0" fontId="14" fillId="2" borderId="1" xfId="2" applyFont="1" applyFill="1" applyBorder="1" applyAlignment="1" applyProtection="1">
      <alignment horizontal="left"/>
      <protection hidden="1"/>
    </xf>
    <xf numFmtId="0" fontId="8" fillId="6" borderId="12" xfId="2" applyFont="1" applyFill="1" applyBorder="1" applyAlignment="1" applyProtection="1">
      <alignment horizontal="left"/>
      <protection locked="0"/>
    </xf>
    <xf numFmtId="0" fontId="14" fillId="0" borderId="11" xfId="2" applyFont="1" applyBorder="1" applyProtection="1">
      <protection locked="0"/>
    </xf>
    <xf numFmtId="0" fontId="14" fillId="0" borderId="10" xfId="2" applyFont="1" applyBorder="1" applyProtection="1">
      <protection locked="0"/>
    </xf>
    <xf numFmtId="0" fontId="14" fillId="4" borderId="9" xfId="5" applyFont="1" applyFill="1" applyBorder="1" applyAlignment="1" applyProtection="1">
      <alignment horizontal="left"/>
      <protection hidden="1"/>
    </xf>
    <xf numFmtId="0" fontId="14" fillId="4" borderId="8" xfId="5" applyFont="1" applyFill="1" applyBorder="1" applyAlignment="1" applyProtection="1">
      <alignment horizontal="left"/>
      <protection hidden="1"/>
    </xf>
    <xf numFmtId="0" fontId="14" fillId="2" borderId="9" xfId="2" applyFont="1" applyFill="1" applyBorder="1" applyAlignment="1" applyProtection="1">
      <alignment horizontal="left"/>
      <protection hidden="1"/>
    </xf>
    <xf numFmtId="0" fontId="14" fillId="2" borderId="8" xfId="2" applyFont="1" applyFill="1" applyBorder="1" applyAlignment="1" applyProtection="1">
      <alignment horizontal="left"/>
      <protection hidden="1"/>
    </xf>
    <xf numFmtId="0" fontId="15" fillId="2" borderId="1" xfId="2" applyFont="1" applyFill="1" applyBorder="1" applyAlignment="1" applyProtection="1">
      <alignment horizontal="center"/>
      <protection hidden="1"/>
    </xf>
    <xf numFmtId="0" fontId="15" fillId="0" borderId="7" xfId="2" applyFont="1" applyBorder="1" applyAlignment="1" applyProtection="1">
      <protection hidden="1"/>
    </xf>
    <xf numFmtId="0" fontId="15" fillId="0" borderId="6" xfId="2" applyFont="1" applyBorder="1" applyAlignment="1" applyProtection="1">
      <protection hidden="1"/>
    </xf>
    <xf numFmtId="0" fontId="15" fillId="0" borderId="4" xfId="2" applyFont="1" applyFill="1" applyBorder="1" applyAlignment="1" applyProtection="1">
      <alignment horizontal="left"/>
      <protection hidden="1"/>
    </xf>
    <xf numFmtId="0" fontId="15" fillId="0" borderId="3" xfId="2" applyFont="1" applyBorder="1" applyAlignment="1" applyProtection="1">
      <alignment horizontal="left"/>
      <protection hidden="1"/>
    </xf>
    <xf numFmtId="0" fontId="8" fillId="2" borderId="1" xfId="2" applyFont="1" applyFill="1" applyBorder="1" applyAlignment="1" applyProtection="1">
      <alignment horizontal="left"/>
      <protection hidden="1"/>
    </xf>
    <xf numFmtId="0" fontId="20" fillId="7" borderId="0" xfId="2" applyFont="1" applyFill="1" applyAlignment="1" applyProtection="1">
      <alignment horizontal="left"/>
      <protection hidden="1"/>
    </xf>
    <xf numFmtId="0" fontId="15" fillId="8" borderId="1" xfId="2" applyFont="1" applyFill="1" applyBorder="1" applyAlignment="1" applyProtection="1">
      <alignment horizontal="center" vertical="center" wrapText="1"/>
      <protection hidden="1"/>
    </xf>
    <xf numFmtId="0" fontId="24" fillId="8" borderId="1" xfId="2" applyFont="1" applyFill="1" applyBorder="1" applyAlignment="1" applyProtection="1">
      <alignment horizontal="center" vertical="center" wrapText="1"/>
      <protection hidden="1"/>
    </xf>
    <xf numFmtId="0" fontId="15" fillId="9" borderId="26" xfId="5" applyFont="1" applyFill="1" applyBorder="1" applyAlignment="1" applyProtection="1">
      <alignment horizontal="center" vertical="center"/>
      <protection hidden="1"/>
    </xf>
    <xf numFmtId="0" fontId="15" fillId="9" borderId="25" xfId="5" applyFont="1" applyFill="1" applyBorder="1" applyAlignment="1" applyProtection="1">
      <alignment horizontal="center" vertical="center"/>
      <protection hidden="1"/>
    </xf>
    <xf numFmtId="0" fontId="26" fillId="7" borderId="0" xfId="5" applyFont="1" applyFill="1" applyAlignment="1" applyProtection="1">
      <alignment horizontal="left" vertical="center"/>
      <protection hidden="1"/>
    </xf>
    <xf numFmtId="0" fontId="26" fillId="14" borderId="44" xfId="5" applyFont="1" applyFill="1" applyBorder="1" applyAlignment="1" applyProtection="1">
      <alignment horizontal="center" vertical="center"/>
      <protection hidden="1"/>
    </xf>
    <xf numFmtId="0" fontId="26" fillId="14" borderId="43" xfId="5" applyFont="1" applyFill="1" applyBorder="1" applyAlignment="1" applyProtection="1">
      <alignment horizontal="center" vertical="center"/>
      <protection hidden="1"/>
    </xf>
    <xf numFmtId="0" fontId="26" fillId="14" borderId="5" xfId="5" applyFont="1" applyFill="1" applyBorder="1" applyAlignment="1" applyProtection="1">
      <alignment horizontal="center" vertical="center"/>
      <protection hidden="1"/>
    </xf>
    <xf numFmtId="0" fontId="24" fillId="9" borderId="38" xfId="5" applyFont="1" applyFill="1" applyBorder="1" applyAlignment="1" applyProtection="1">
      <alignment horizontal="center" vertical="center" wrapText="1"/>
      <protection hidden="1"/>
    </xf>
    <xf numFmtId="0" fontId="24" fillId="9" borderId="29" xfId="5" applyFont="1" applyFill="1" applyBorder="1" applyAlignment="1" applyProtection="1">
      <alignment horizontal="center" vertical="center" wrapText="1"/>
      <protection hidden="1"/>
    </xf>
    <xf numFmtId="0" fontId="24" fillId="9" borderId="12" xfId="5" applyFont="1" applyFill="1" applyBorder="1" applyAlignment="1" applyProtection="1">
      <alignment horizontal="center" vertical="center" wrapText="1"/>
      <protection hidden="1"/>
    </xf>
    <xf numFmtId="0" fontId="24" fillId="9" borderId="9" xfId="5" applyFont="1" applyFill="1" applyBorder="1" applyAlignment="1" applyProtection="1">
      <alignment horizontal="center" vertical="center" wrapText="1"/>
      <protection hidden="1"/>
    </xf>
    <xf numFmtId="0" fontId="15" fillId="13" borderId="42" xfId="5" applyFont="1" applyFill="1" applyBorder="1" applyAlignment="1" applyProtection="1">
      <alignment horizontal="center" vertical="center"/>
      <protection hidden="1"/>
    </xf>
    <xf numFmtId="0" fontId="15" fillId="13" borderId="41" xfId="5" applyFont="1" applyFill="1" applyBorder="1" applyAlignment="1" applyProtection="1">
      <alignment horizontal="center" vertical="center"/>
      <protection hidden="1"/>
    </xf>
    <xf numFmtId="0" fontId="15" fillId="13" borderId="41" xfId="5" applyFont="1" applyFill="1" applyBorder="1" applyAlignment="1" applyProtection="1">
      <alignment vertical="center"/>
      <protection hidden="1"/>
    </xf>
    <xf numFmtId="0" fontId="15" fillId="13" borderId="40" xfId="5" applyFont="1" applyFill="1" applyBorder="1" applyAlignment="1" applyProtection="1">
      <alignment vertical="center"/>
      <protection hidden="1"/>
    </xf>
    <xf numFmtId="0" fontId="15" fillId="13" borderId="39" xfId="5" applyFont="1" applyFill="1" applyBorder="1" applyAlignment="1" applyProtection="1">
      <alignment vertical="center"/>
      <protection hidden="1"/>
    </xf>
    <xf numFmtId="0" fontId="15" fillId="12" borderId="38" xfId="5" applyFont="1" applyFill="1" applyBorder="1" applyAlignment="1" applyProtection="1">
      <alignment horizontal="center" vertical="center"/>
      <protection hidden="1"/>
    </xf>
    <xf numFmtId="0" fontId="15" fillId="12" borderId="37" xfId="5" applyFont="1" applyFill="1" applyBorder="1" applyAlignment="1" applyProtection="1">
      <alignment horizontal="center" vertical="center"/>
      <protection hidden="1"/>
    </xf>
    <xf numFmtId="0" fontId="15" fillId="12" borderId="37" xfId="5" applyFont="1" applyFill="1" applyBorder="1" applyAlignment="1" applyProtection="1">
      <alignment vertical="center"/>
      <protection hidden="1"/>
    </xf>
    <xf numFmtId="0" fontId="15" fillId="12" borderId="36" xfId="5" applyFont="1" applyFill="1" applyBorder="1" applyAlignment="1" applyProtection="1">
      <alignment vertical="center"/>
      <protection hidden="1"/>
    </xf>
    <xf numFmtId="0" fontId="15" fillId="9" borderId="30" xfId="5" applyFont="1" applyFill="1" applyBorder="1" applyAlignment="1" applyProtection="1">
      <alignment horizontal="center" vertical="center" wrapText="1"/>
      <protection hidden="1"/>
    </xf>
    <xf numFmtId="0" fontId="15" fillId="9" borderId="32" xfId="5" applyFont="1" applyFill="1" applyBorder="1" applyAlignment="1" applyProtection="1">
      <alignment vertical="center"/>
      <protection hidden="1"/>
    </xf>
    <xf numFmtId="0" fontId="15" fillId="9" borderId="34" xfId="5" applyFont="1" applyFill="1" applyBorder="1" applyAlignment="1" applyProtection="1">
      <alignment horizontal="center" vertical="center" wrapText="1"/>
      <protection hidden="1"/>
    </xf>
    <xf numFmtId="0" fontId="15" fillId="9" borderId="14" xfId="5" applyFont="1" applyFill="1" applyBorder="1" applyAlignment="1" applyProtection="1">
      <alignment horizontal="center" vertical="center" wrapText="1"/>
      <protection hidden="1"/>
    </xf>
    <xf numFmtId="0" fontId="15" fillId="9" borderId="33" xfId="5" applyFont="1" applyFill="1" applyBorder="1" applyAlignment="1" applyProtection="1">
      <alignment horizontal="center" vertical="center" wrapText="1"/>
      <protection hidden="1"/>
    </xf>
    <xf numFmtId="0" fontId="26" fillId="15" borderId="44" xfId="5" applyFont="1" applyFill="1" applyBorder="1" applyAlignment="1" applyProtection="1">
      <alignment horizontal="center" vertical="center"/>
      <protection hidden="1"/>
    </xf>
    <xf numFmtId="0" fontId="26" fillId="15" borderId="43" xfId="5" applyFont="1" applyFill="1" applyBorder="1" applyAlignment="1" applyProtection="1">
      <alignment horizontal="center" vertical="center"/>
      <protection hidden="1"/>
    </xf>
    <xf numFmtId="0" fontId="26" fillId="15" borderId="5" xfId="5" applyFont="1" applyFill="1" applyBorder="1" applyAlignment="1" applyProtection="1">
      <alignment horizontal="center" vertical="center"/>
      <protection hidden="1"/>
    </xf>
    <xf numFmtId="0" fontId="24" fillId="9" borderId="35" xfId="5" applyFont="1" applyFill="1" applyBorder="1" applyAlignment="1" applyProtection="1">
      <alignment horizontal="center" vertical="center" wrapText="1"/>
      <protection hidden="1"/>
    </xf>
    <xf numFmtId="0" fontId="24" fillId="9" borderId="14" xfId="5" applyFont="1" applyFill="1" applyBorder="1" applyAlignment="1" applyProtection="1">
      <alignment horizontal="center" vertical="center" wrapText="1"/>
      <protection hidden="1"/>
    </xf>
    <xf numFmtId="0" fontId="15" fillId="12" borderId="42" xfId="5" applyFont="1" applyFill="1" applyBorder="1" applyAlignment="1" applyProtection="1">
      <alignment horizontal="center" vertical="center"/>
      <protection hidden="1"/>
    </xf>
    <xf numFmtId="0" fontId="15" fillId="12" borderId="41" xfId="5" applyFont="1" applyFill="1" applyBorder="1" applyAlignment="1" applyProtection="1">
      <alignment horizontal="center" vertical="center"/>
      <protection hidden="1"/>
    </xf>
    <xf numFmtId="0" fontId="15" fillId="12" borderId="41" xfId="5" applyFont="1" applyFill="1" applyBorder="1" applyAlignment="1" applyProtection="1">
      <alignment vertical="center"/>
      <protection hidden="1"/>
    </xf>
    <xf numFmtId="0" fontId="15" fillId="12" borderId="39" xfId="5" applyFont="1" applyFill="1" applyBorder="1" applyAlignment="1" applyProtection="1">
      <alignment vertical="center"/>
      <protection hidden="1"/>
    </xf>
    <xf numFmtId="0" fontId="15" fillId="9" borderId="45" xfId="5" applyFont="1" applyFill="1" applyBorder="1" applyAlignment="1" applyProtection="1">
      <alignment vertical="center"/>
      <protection hidden="1"/>
    </xf>
    <xf numFmtId="0" fontId="15" fillId="9" borderId="47" xfId="5" applyFont="1" applyFill="1" applyBorder="1" applyAlignment="1">
      <alignment horizontal="center" vertical="center"/>
    </xf>
    <xf numFmtId="0" fontId="15" fillId="9" borderId="46" xfId="5" applyFont="1" applyFill="1" applyBorder="1" applyAlignment="1">
      <alignment horizontal="center" vertical="center"/>
    </xf>
    <xf numFmtId="0" fontId="26" fillId="7" borderId="0" xfId="5" applyFont="1" applyFill="1" applyAlignment="1">
      <alignment horizontal="left" vertical="center"/>
    </xf>
    <xf numFmtId="0" fontId="26" fillId="16" borderId="44" xfId="5" applyFont="1" applyFill="1" applyBorder="1" applyAlignment="1">
      <alignment horizontal="center" vertical="center"/>
    </xf>
    <xf numFmtId="0" fontId="26" fillId="16" borderId="43" xfId="5" applyFont="1" applyFill="1" applyBorder="1" applyAlignment="1">
      <alignment horizontal="center" vertical="center"/>
    </xf>
    <xf numFmtId="0" fontId="26" fillId="16" borderId="5" xfId="5" applyFont="1" applyFill="1" applyBorder="1" applyAlignment="1">
      <alignment horizontal="center" vertical="center"/>
    </xf>
    <xf numFmtId="0" fontId="24" fillId="9" borderId="35" xfId="5" applyFont="1" applyFill="1" applyBorder="1" applyAlignment="1">
      <alignment horizontal="center" vertical="center" wrapText="1"/>
    </xf>
    <xf numFmtId="0" fontId="24" fillId="9" borderId="38" xfId="5" applyFont="1" applyFill="1" applyBorder="1" applyAlignment="1">
      <alignment horizontal="center" vertical="center" wrapText="1"/>
    </xf>
    <xf numFmtId="0" fontId="24" fillId="9" borderId="34" xfId="5" applyFont="1" applyFill="1" applyBorder="1" applyAlignment="1">
      <alignment horizontal="center" vertical="center" wrapText="1"/>
    </xf>
    <xf numFmtId="0" fontId="24" fillId="9" borderId="37" xfId="5" applyFont="1" applyFill="1" applyBorder="1" applyAlignment="1">
      <alignment horizontal="center" vertical="center" wrapText="1"/>
    </xf>
    <xf numFmtId="0" fontId="15" fillId="9" borderId="41" xfId="5" applyFont="1" applyFill="1" applyBorder="1" applyAlignment="1">
      <alignment horizontal="center" vertical="center"/>
    </xf>
    <xf numFmtId="0" fontId="14" fillId="9" borderId="39" xfId="5" applyFont="1" applyFill="1" applyBorder="1" applyAlignment="1">
      <alignment vertical="center"/>
    </xf>
    <xf numFmtId="0" fontId="14" fillId="2" borderId="1" xfId="2" applyFont="1" applyFill="1" applyBorder="1" applyAlignment="1" applyProtection="1">
      <alignment wrapText="1"/>
      <protection hidden="1"/>
    </xf>
    <xf numFmtId="164" fontId="14" fillId="0" borderId="9" xfId="3" applyNumberFormat="1" applyFont="1" applyBorder="1" applyAlignment="1" applyProtection="1">
      <alignment horizontal="center" vertical="center"/>
      <protection hidden="1"/>
    </xf>
    <xf numFmtId="164" fontId="14" fillId="0" borderId="8" xfId="3" applyNumberFormat="1" applyFont="1" applyBorder="1" applyAlignment="1" applyProtection="1">
      <alignment horizontal="center" vertical="center"/>
      <protection hidden="1"/>
    </xf>
    <xf numFmtId="170" fontId="14" fillId="0" borderId="1" xfId="9" applyNumberFormat="1" applyFont="1" applyFill="1" applyBorder="1" applyAlignment="1" applyProtection="1">
      <alignment horizontal="right"/>
      <protection locked="0"/>
    </xf>
  </cellXfs>
  <cellStyles count="10">
    <cellStyle name="Currency 2" xfId="3"/>
    <cellStyle name="Navadno" xfId="0" builtinId="0"/>
    <cellStyle name="Navadno 2" xfId="5"/>
    <cellStyle name="Normal 2" xfId="2"/>
    <cellStyle name="Normal 3" xfId="1"/>
    <cellStyle name="Odstotek 2" xfId="7"/>
    <cellStyle name="Percent 2" xfId="4"/>
    <cellStyle name="Standard_Vorlage_Kalk_ AC 030123 2" xfId="8"/>
    <cellStyle name="Valuta" xfId="9" builtinId="4"/>
    <cellStyle name="Valuta 2" xfId="6"/>
  </cellStyles>
  <dxfs count="1">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7:I37"/>
  <sheetViews>
    <sheetView view="pageLayout" topLeftCell="A25" zoomScaleNormal="100" workbookViewId="0">
      <selection activeCell="D17" sqref="D17"/>
    </sheetView>
  </sheetViews>
  <sheetFormatPr defaultRowHeight="14.25" x14ac:dyDescent="0.45"/>
  <sheetData>
    <row r="27" spans="1:9" ht="25.5" x14ac:dyDescent="0.75">
      <c r="A27" s="133" t="s">
        <v>0</v>
      </c>
      <c r="B27" s="132"/>
      <c r="C27" s="132"/>
      <c r="D27" s="132"/>
      <c r="E27" s="132"/>
      <c r="F27" s="132"/>
      <c r="G27" s="132"/>
      <c r="H27" s="132"/>
      <c r="I27" s="132"/>
    </row>
    <row r="29" spans="1:9" ht="21" x14ac:dyDescent="0.65">
      <c r="A29" s="134" t="s">
        <v>103</v>
      </c>
      <c r="B29" s="134"/>
      <c r="C29" s="134"/>
      <c r="D29" s="134"/>
      <c r="E29" s="134"/>
      <c r="F29" s="134"/>
      <c r="G29" s="134"/>
      <c r="H29" s="134"/>
      <c r="I29" s="134"/>
    </row>
    <row r="31" spans="1:9" x14ac:dyDescent="0.45">
      <c r="A31" s="132" t="s">
        <v>104</v>
      </c>
      <c r="B31" s="132"/>
      <c r="C31" s="132"/>
      <c r="D31" s="132"/>
      <c r="E31" s="132"/>
      <c r="F31" s="132"/>
      <c r="G31" s="132"/>
      <c r="H31" s="132"/>
      <c r="I31" s="132"/>
    </row>
    <row r="32" spans="1:9" x14ac:dyDescent="0.45">
      <c r="A32" s="132" t="s">
        <v>107</v>
      </c>
      <c r="B32" s="132"/>
      <c r="C32" s="132"/>
      <c r="D32" s="132"/>
      <c r="E32" s="132"/>
      <c r="F32" s="132"/>
      <c r="G32" s="132"/>
      <c r="H32" s="132"/>
      <c r="I32" s="132"/>
    </row>
    <row r="33" spans="1:9" x14ac:dyDescent="0.45">
      <c r="A33" s="132" t="s">
        <v>110</v>
      </c>
      <c r="B33" s="132"/>
      <c r="C33" s="132"/>
      <c r="D33" s="132"/>
      <c r="E33" s="132"/>
      <c r="F33" s="132"/>
      <c r="G33" s="132"/>
      <c r="H33" s="132"/>
      <c r="I33" s="132"/>
    </row>
    <row r="34" spans="1:9" x14ac:dyDescent="0.45">
      <c r="A34" s="132" t="s">
        <v>108</v>
      </c>
      <c r="B34" s="132"/>
      <c r="C34" s="132"/>
      <c r="D34" s="132"/>
      <c r="E34" s="132"/>
      <c r="F34" s="132"/>
      <c r="G34" s="132"/>
      <c r="H34" s="132"/>
      <c r="I34" s="132"/>
    </row>
    <row r="35" spans="1:9" x14ac:dyDescent="0.45">
      <c r="A35" s="132" t="s">
        <v>109</v>
      </c>
      <c r="B35" s="132"/>
      <c r="C35" s="132"/>
      <c r="D35" s="132"/>
      <c r="E35" s="132"/>
      <c r="F35" s="132"/>
      <c r="G35" s="132"/>
      <c r="H35" s="132"/>
      <c r="I35" s="132"/>
    </row>
    <row r="36" spans="1:9" x14ac:dyDescent="0.45">
      <c r="A36" s="132"/>
      <c r="B36" s="132"/>
      <c r="C36" s="132"/>
      <c r="D36" s="132"/>
      <c r="E36" s="132"/>
      <c r="F36" s="132"/>
      <c r="G36" s="132"/>
      <c r="H36" s="132"/>
      <c r="I36" s="132"/>
    </row>
    <row r="37" spans="1:9" x14ac:dyDescent="0.45">
      <c r="A37" s="132"/>
      <c r="B37" s="132"/>
      <c r="C37" s="132"/>
      <c r="D37" s="132"/>
      <c r="E37" s="132"/>
      <c r="F37" s="132"/>
      <c r="G37" s="132"/>
      <c r="H37" s="132"/>
      <c r="I37" s="132"/>
    </row>
  </sheetData>
  <mergeCells count="9">
    <mergeCell ref="A35:I35"/>
    <mergeCell ref="A36:I36"/>
    <mergeCell ref="A37:I37"/>
    <mergeCell ref="A34:I34"/>
    <mergeCell ref="A27:I27"/>
    <mergeCell ref="A29:I29"/>
    <mergeCell ref="A31:I31"/>
    <mergeCell ref="A32:I32"/>
    <mergeCell ref="A33:I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5" sqref="L5"/>
    </sheetView>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38"/>
  <sheetViews>
    <sheetView workbookViewId="0">
      <selection activeCell="A27" sqref="A27"/>
    </sheetView>
  </sheetViews>
  <sheetFormatPr defaultColWidth="9.1328125" defaultRowHeight="14.25" x14ac:dyDescent="0.45"/>
  <cols>
    <col min="1" max="1" width="169.19921875" style="1" customWidth="1"/>
    <col min="2" max="16384" width="9.1328125" style="1"/>
  </cols>
  <sheetData>
    <row r="1" spans="1:1" x14ac:dyDescent="0.45">
      <c r="A1" s="5" t="s">
        <v>16</v>
      </c>
    </row>
    <row r="2" spans="1:1" x14ac:dyDescent="0.45">
      <c r="A2" s="4"/>
    </row>
    <row r="3" spans="1:1" x14ac:dyDescent="0.45">
      <c r="A3" s="4"/>
    </row>
    <row r="4" spans="1:1" x14ac:dyDescent="0.45">
      <c r="A4" s="5" t="s">
        <v>15</v>
      </c>
    </row>
    <row r="5" spans="1:1" x14ac:dyDescent="0.45">
      <c r="A5" s="4"/>
    </row>
    <row r="6" spans="1:1" ht="15.75" x14ac:dyDescent="0.45">
      <c r="A6" s="2" t="s">
        <v>14</v>
      </c>
    </row>
    <row r="7" spans="1:1" ht="15.75" x14ac:dyDescent="0.45">
      <c r="A7" s="2"/>
    </row>
    <row r="8" spans="1:1" ht="15.75" x14ac:dyDescent="0.45">
      <c r="A8" s="2" t="s">
        <v>13</v>
      </c>
    </row>
    <row r="9" spans="1:1" ht="15.75" x14ac:dyDescent="0.45">
      <c r="A9" s="2"/>
    </row>
    <row r="10" spans="1:1" ht="31.5" x14ac:dyDescent="0.45">
      <c r="A10" s="2" t="s">
        <v>12</v>
      </c>
    </row>
    <row r="11" spans="1:1" ht="15.75" x14ac:dyDescent="0.45">
      <c r="A11" s="2"/>
    </row>
    <row r="12" spans="1:1" ht="31.5" x14ac:dyDescent="0.45">
      <c r="A12" s="2" t="s">
        <v>11</v>
      </c>
    </row>
    <row r="13" spans="1:1" ht="15.75" x14ac:dyDescent="0.45">
      <c r="A13" s="2"/>
    </row>
    <row r="14" spans="1:1" ht="31.5" x14ac:dyDescent="0.45">
      <c r="A14" s="2" t="s">
        <v>10</v>
      </c>
    </row>
    <row r="15" spans="1:1" ht="15.75" x14ac:dyDescent="0.45">
      <c r="A15" s="2"/>
    </row>
    <row r="16" spans="1:1" ht="15.75" x14ac:dyDescent="0.45">
      <c r="A16" s="2" t="s">
        <v>9</v>
      </c>
    </row>
    <row r="17" spans="1:1" ht="15.75" x14ac:dyDescent="0.45">
      <c r="A17" s="2"/>
    </row>
    <row r="18" spans="1:1" ht="15.75" x14ac:dyDescent="0.45">
      <c r="A18" s="2" t="s">
        <v>8</v>
      </c>
    </row>
    <row r="19" spans="1:1" ht="15.75" x14ac:dyDescent="0.45">
      <c r="A19" s="2"/>
    </row>
    <row r="20" spans="1:1" ht="31.5" x14ac:dyDescent="0.45">
      <c r="A20" s="2" t="s">
        <v>7</v>
      </c>
    </row>
    <row r="21" spans="1:1" ht="15.75" x14ac:dyDescent="0.45">
      <c r="A21" s="2"/>
    </row>
    <row r="22" spans="1:1" ht="15.75" x14ac:dyDescent="0.45">
      <c r="A22" s="2" t="s">
        <v>142</v>
      </c>
    </row>
    <row r="23" spans="1:1" ht="15.75" x14ac:dyDescent="0.45">
      <c r="A23" s="2"/>
    </row>
    <row r="24" spans="1:1" ht="15.75" x14ac:dyDescent="0.45">
      <c r="A24" s="2"/>
    </row>
    <row r="25" spans="1:1" ht="31.5" x14ac:dyDescent="0.45">
      <c r="A25" s="2" t="s">
        <v>143</v>
      </c>
    </row>
    <row r="26" spans="1:1" ht="15.75" x14ac:dyDescent="0.45">
      <c r="A26" s="2"/>
    </row>
    <row r="27" spans="1:1" ht="15.75" x14ac:dyDescent="0.45">
      <c r="A27" s="2" t="s">
        <v>144</v>
      </c>
    </row>
    <row r="28" spans="1:1" ht="15.75" x14ac:dyDescent="0.45">
      <c r="A28" s="3" t="s">
        <v>6</v>
      </c>
    </row>
    <row r="29" spans="1:1" ht="15.75" x14ac:dyDescent="0.45">
      <c r="A29" s="3" t="s">
        <v>5</v>
      </c>
    </row>
    <row r="30" spans="1:1" ht="15.75" x14ac:dyDescent="0.45">
      <c r="A30" s="3" t="s">
        <v>4</v>
      </c>
    </row>
    <row r="31" spans="1:1" ht="15.75" x14ac:dyDescent="0.45">
      <c r="A31" s="3" t="s">
        <v>3</v>
      </c>
    </row>
    <row r="32" spans="1:1" ht="15.75" x14ac:dyDescent="0.45">
      <c r="A32" s="3" t="s">
        <v>2</v>
      </c>
    </row>
    <row r="33" spans="1:1" ht="15.75" x14ac:dyDescent="0.45">
      <c r="A33" s="2"/>
    </row>
    <row r="34" spans="1:1" ht="15.75" x14ac:dyDescent="0.45">
      <c r="A34" s="2" t="s">
        <v>145</v>
      </c>
    </row>
    <row r="35" spans="1:1" ht="15.75" x14ac:dyDescent="0.45">
      <c r="A35" s="2"/>
    </row>
    <row r="36" spans="1:1" ht="15.75" x14ac:dyDescent="0.45">
      <c r="A36" s="2" t="s">
        <v>146</v>
      </c>
    </row>
    <row r="37" spans="1:1" ht="15.75" x14ac:dyDescent="0.45">
      <c r="A37" s="2"/>
    </row>
    <row r="38" spans="1:1" ht="15.75" x14ac:dyDescent="0.45">
      <c r="A38" s="2" t="s">
        <v>1</v>
      </c>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65"/>
  <sheetViews>
    <sheetView workbookViewId="0">
      <selection activeCell="A16" sqref="A16"/>
    </sheetView>
  </sheetViews>
  <sheetFormatPr defaultColWidth="9.1328125" defaultRowHeight="14.25" x14ac:dyDescent="0.45"/>
  <cols>
    <col min="1" max="1" width="156.53125" style="1" customWidth="1"/>
    <col min="2" max="16384" width="9.1328125" style="1"/>
  </cols>
  <sheetData>
    <row r="1" spans="1:1" ht="27" customHeight="1" x14ac:dyDescent="0.45">
      <c r="A1" s="5" t="s">
        <v>105</v>
      </c>
    </row>
    <row r="2" spans="1:1" x14ac:dyDescent="0.45">
      <c r="A2" s="6" t="s">
        <v>161</v>
      </c>
    </row>
    <row r="3" spans="1:1" x14ac:dyDescent="0.45">
      <c r="A3" s="130" t="s">
        <v>152</v>
      </c>
    </row>
    <row r="4" spans="1:1" x14ac:dyDescent="0.45">
      <c r="A4" s="130" t="s">
        <v>153</v>
      </c>
    </row>
    <row r="5" spans="1:1" x14ac:dyDescent="0.45">
      <c r="A5" s="130" t="s">
        <v>154</v>
      </c>
    </row>
    <row r="6" spans="1:1" ht="14.25" customHeight="1" x14ac:dyDescent="0.45">
      <c r="A6" s="130" t="s">
        <v>155</v>
      </c>
    </row>
    <row r="7" spans="1:1" x14ac:dyDescent="0.45">
      <c r="A7" s="130" t="s">
        <v>156</v>
      </c>
    </row>
    <row r="8" spans="1:1" x14ac:dyDescent="0.45">
      <c r="A8" s="130" t="s">
        <v>162</v>
      </c>
    </row>
    <row r="9" spans="1:1" ht="13.5" customHeight="1" x14ac:dyDescent="0.45">
      <c r="A9" s="130" t="s">
        <v>157</v>
      </c>
    </row>
    <row r="10" spans="1:1" x14ac:dyDescent="0.45">
      <c r="A10" s="130" t="s">
        <v>158</v>
      </c>
    </row>
    <row r="11" spans="1:1" x14ac:dyDescent="0.45">
      <c r="A11" s="130" t="s">
        <v>159</v>
      </c>
    </row>
    <row r="12" spans="1:1" ht="14.25" customHeight="1" x14ac:dyDescent="0.45">
      <c r="A12" s="130" t="s">
        <v>160</v>
      </c>
    </row>
    <row r="13" spans="1:1" x14ac:dyDescent="0.45">
      <c r="A13" s="6"/>
    </row>
    <row r="14" spans="1:1" ht="38.25" customHeight="1" x14ac:dyDescent="0.45">
      <c r="A14" s="6"/>
    </row>
    <row r="15" spans="1:1" x14ac:dyDescent="0.45">
      <c r="A15" s="6"/>
    </row>
    <row r="16" spans="1:1" x14ac:dyDescent="0.45">
      <c r="A16" s="7"/>
    </row>
    <row r="17" spans="1:1" x14ac:dyDescent="0.45">
      <c r="A17" s="6"/>
    </row>
    <row r="18" spans="1:1" ht="38.25" customHeight="1" x14ac:dyDescent="0.45">
      <c r="A18" s="6"/>
    </row>
    <row r="19" spans="1:1" x14ac:dyDescent="0.45">
      <c r="A19" s="6"/>
    </row>
    <row r="20" spans="1:1" x14ac:dyDescent="0.45">
      <c r="A20" s="7"/>
    </row>
    <row r="21" spans="1:1" x14ac:dyDescent="0.45">
      <c r="A21" s="6"/>
    </row>
    <row r="22" spans="1:1" ht="38.25" customHeight="1" x14ac:dyDescent="0.45">
      <c r="A22" s="6"/>
    </row>
    <row r="23" spans="1:1" x14ac:dyDescent="0.45">
      <c r="A23" s="6"/>
    </row>
    <row r="24" spans="1:1" x14ac:dyDescent="0.45">
      <c r="A24" s="6"/>
    </row>
    <row r="25" spans="1:1" x14ac:dyDescent="0.45">
      <c r="A25" s="7"/>
    </row>
    <row r="26" spans="1:1" x14ac:dyDescent="0.45">
      <c r="A26" s="6"/>
    </row>
    <row r="27" spans="1:1" ht="38.25" customHeight="1" x14ac:dyDescent="0.45">
      <c r="A27" s="6"/>
    </row>
    <row r="28" spans="1:1" x14ac:dyDescent="0.45">
      <c r="A28" s="6"/>
    </row>
    <row r="29" spans="1:1" x14ac:dyDescent="0.45">
      <c r="A29" s="6"/>
    </row>
    <row r="30" spans="1:1" x14ac:dyDescent="0.45">
      <c r="A30" s="6"/>
    </row>
    <row r="31" spans="1:1" x14ac:dyDescent="0.45">
      <c r="A31" s="7"/>
    </row>
    <row r="32" spans="1:1" x14ac:dyDescent="0.45">
      <c r="A32" s="6"/>
    </row>
    <row r="33" spans="1:1" ht="38.25" customHeight="1" x14ac:dyDescent="0.45">
      <c r="A33" s="6"/>
    </row>
    <row r="34" spans="1:1" x14ac:dyDescent="0.45">
      <c r="A34" s="6"/>
    </row>
    <row r="35" spans="1:1" x14ac:dyDescent="0.45">
      <c r="A35" s="7"/>
    </row>
    <row r="36" spans="1:1" x14ac:dyDescent="0.45">
      <c r="A36" s="6"/>
    </row>
    <row r="37" spans="1:1" ht="38.25" customHeight="1" x14ac:dyDescent="0.45">
      <c r="A37" s="6"/>
    </row>
    <row r="38" spans="1:1" x14ac:dyDescent="0.45">
      <c r="A38" s="6"/>
    </row>
    <row r="39" spans="1:1" x14ac:dyDescent="0.45">
      <c r="A39" s="7"/>
    </row>
    <row r="40" spans="1:1" x14ac:dyDescent="0.45">
      <c r="A40" s="6"/>
    </row>
    <row r="41" spans="1:1" ht="38.25" customHeight="1" x14ac:dyDescent="0.45">
      <c r="A41" s="6"/>
    </row>
    <row r="42" spans="1:1" x14ac:dyDescent="0.45">
      <c r="A42" s="6"/>
    </row>
    <row r="43" spans="1:1" x14ac:dyDescent="0.45">
      <c r="A43" s="7"/>
    </row>
    <row r="44" spans="1:1" x14ac:dyDescent="0.45">
      <c r="A44" s="6"/>
    </row>
    <row r="45" spans="1:1" ht="38.25" customHeight="1" x14ac:dyDescent="0.45">
      <c r="A45" s="6"/>
    </row>
    <row r="46" spans="1:1" x14ac:dyDescent="0.45">
      <c r="A46" s="6"/>
    </row>
    <row r="47" spans="1:1" x14ac:dyDescent="0.45">
      <c r="A47" s="7"/>
    </row>
    <row r="48" spans="1:1" x14ac:dyDescent="0.45">
      <c r="A48" s="6"/>
    </row>
    <row r="49" spans="1:1" ht="38.25" customHeight="1" x14ac:dyDescent="0.45">
      <c r="A49" s="6"/>
    </row>
    <row r="50" spans="1:1" x14ac:dyDescent="0.45">
      <c r="A50" s="6"/>
    </row>
    <row r="51" spans="1:1" x14ac:dyDescent="0.45">
      <c r="A51" s="7"/>
    </row>
    <row r="52" spans="1:1" x14ac:dyDescent="0.45">
      <c r="A52" s="6"/>
    </row>
    <row r="53" spans="1:1" ht="38.25" customHeight="1" x14ac:dyDescent="0.45">
      <c r="A53" s="6"/>
    </row>
    <row r="54" spans="1:1" x14ac:dyDescent="0.45">
      <c r="A54" s="6"/>
    </row>
    <row r="55" spans="1:1" x14ac:dyDescent="0.45">
      <c r="A55" s="7"/>
    </row>
    <row r="56" spans="1:1" ht="36" customHeight="1" x14ac:dyDescent="0.45">
      <c r="A56" s="8"/>
    </row>
    <row r="57" spans="1:1" x14ac:dyDescent="0.45">
      <c r="A57" s="7"/>
    </row>
    <row r="58" spans="1:1" ht="38.25" customHeight="1" x14ac:dyDescent="0.45">
      <c r="A58" s="6"/>
    </row>
    <row r="59" spans="1:1" x14ac:dyDescent="0.45">
      <c r="A59" s="6"/>
    </row>
    <row r="60" spans="1:1" x14ac:dyDescent="0.45">
      <c r="A60" s="7"/>
    </row>
    <row r="61" spans="1:1" ht="38.25" customHeight="1" x14ac:dyDescent="0.45">
      <c r="A61" s="6"/>
    </row>
    <row r="62" spans="1:1" x14ac:dyDescent="0.45">
      <c r="A62" s="6"/>
    </row>
    <row r="63" spans="1:1" x14ac:dyDescent="0.45">
      <c r="A63" s="7"/>
    </row>
    <row r="64" spans="1:1" x14ac:dyDescent="0.45">
      <c r="A64" s="6"/>
    </row>
    <row r="65" spans="1:1" ht="38.25" customHeight="1" x14ac:dyDescent="0.45">
      <c r="A65" s="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73"/>
  <sheetViews>
    <sheetView tabSelected="1" workbookViewId="0">
      <selection activeCell="E36" sqref="E36"/>
    </sheetView>
  </sheetViews>
  <sheetFormatPr defaultColWidth="9.1328125" defaultRowHeight="12.75" x14ac:dyDescent="0.35"/>
  <cols>
    <col min="1" max="1" width="30.796875" style="9" customWidth="1"/>
    <col min="2" max="2" width="20.796875" style="9" customWidth="1"/>
    <col min="3" max="3" width="28.46484375" style="9" customWidth="1"/>
    <col min="4" max="4" width="11.6640625" style="9" customWidth="1"/>
    <col min="5" max="16384" width="9.1328125" style="9"/>
  </cols>
  <sheetData>
    <row r="1" spans="1:7" ht="17.649999999999999" x14ac:dyDescent="0.5">
      <c r="A1" s="140" t="s">
        <v>17</v>
      </c>
      <c r="B1" s="140"/>
      <c r="C1" s="140"/>
    </row>
    <row r="3" spans="1:7" ht="13.15" x14ac:dyDescent="0.4">
      <c r="A3" s="137" t="s">
        <v>52</v>
      </c>
      <c r="B3" s="138"/>
      <c r="C3" s="138"/>
    </row>
    <row r="4" spans="1:7" ht="13.9" x14ac:dyDescent="0.4">
      <c r="A4" s="39" t="s">
        <v>51</v>
      </c>
      <c r="B4" s="141" t="s">
        <v>147</v>
      </c>
      <c r="C4" s="141"/>
    </row>
    <row r="5" spans="1:7" x14ac:dyDescent="0.35">
      <c r="A5" s="39" t="s">
        <v>50</v>
      </c>
      <c r="B5" s="136" t="s">
        <v>148</v>
      </c>
      <c r="C5" s="136"/>
    </row>
    <row r="6" spans="1:7" x14ac:dyDescent="0.35">
      <c r="A6" s="39" t="s">
        <v>49</v>
      </c>
      <c r="B6" s="136" t="s">
        <v>149</v>
      </c>
      <c r="C6" s="136"/>
    </row>
    <row r="7" spans="1:7" x14ac:dyDescent="0.35">
      <c r="A7" s="39" t="s">
        <v>48</v>
      </c>
      <c r="B7" s="135" t="s">
        <v>150</v>
      </c>
      <c r="C7" s="135"/>
      <c r="F7" s="27"/>
      <c r="G7" s="27"/>
    </row>
    <row r="8" spans="1:7" x14ac:dyDescent="0.35">
      <c r="A8" s="39" t="s">
        <v>47</v>
      </c>
      <c r="B8" s="136" t="s">
        <v>151</v>
      </c>
      <c r="C8" s="136"/>
    </row>
    <row r="10" spans="1:7" ht="13.15" x14ac:dyDescent="0.4">
      <c r="A10" s="137" t="s">
        <v>46</v>
      </c>
      <c r="B10" s="138"/>
      <c r="C10" s="139"/>
    </row>
    <row r="11" spans="1:7" x14ac:dyDescent="0.35">
      <c r="A11" s="35" t="s">
        <v>45</v>
      </c>
      <c r="B11" s="15" t="s">
        <v>44</v>
      </c>
      <c r="C11" s="15" t="s">
        <v>43</v>
      </c>
    </row>
    <row r="12" spans="1:7" x14ac:dyDescent="0.35">
      <c r="A12" s="35" t="s">
        <v>42</v>
      </c>
      <c r="B12" s="38">
        <v>399631.67</v>
      </c>
      <c r="C12" s="38">
        <v>81118.67</v>
      </c>
      <c r="E12" s="27"/>
      <c r="F12" s="27"/>
    </row>
    <row r="13" spans="1:7" x14ac:dyDescent="0.35">
      <c r="A13" s="35" t="s">
        <v>41</v>
      </c>
      <c r="B13" s="37">
        <f>0.0807136573403321*1.22</f>
        <v>9.8470661955205166E-2</v>
      </c>
      <c r="C13" s="37">
        <f>0.0921744349785555*1.22</f>
        <v>0.11245281067383771</v>
      </c>
      <c r="D13" s="131"/>
      <c r="E13" s="36"/>
      <c r="F13" s="36"/>
    </row>
    <row r="14" spans="1:7" x14ac:dyDescent="0.35">
      <c r="A14" s="35" t="s">
        <v>40</v>
      </c>
      <c r="B14" s="34">
        <f>B12*B13</f>
        <v>39351.995083164104</v>
      </c>
      <c r="C14" s="34">
        <f>C12*C13</f>
        <v>9122.0224396235189</v>
      </c>
      <c r="E14" s="33"/>
      <c r="F14" s="33"/>
    </row>
    <row r="15" spans="1:7" ht="25.5" x14ac:dyDescent="0.35">
      <c r="A15" s="216" t="s">
        <v>163</v>
      </c>
      <c r="B15" s="217">
        <v>6816</v>
      </c>
      <c r="C15" s="218"/>
      <c r="E15" s="33"/>
      <c r="F15" s="33"/>
    </row>
    <row r="17" spans="1:3" ht="13.15" x14ac:dyDescent="0.4">
      <c r="A17" s="137" t="s">
        <v>39</v>
      </c>
      <c r="B17" s="138"/>
      <c r="C17" s="139"/>
    </row>
    <row r="18" spans="1:3" ht="13.15" x14ac:dyDescent="0.4">
      <c r="A18" s="142"/>
      <c r="B18" s="143"/>
      <c r="C18" s="144"/>
    </row>
    <row r="19" spans="1:3" ht="13.15" x14ac:dyDescent="0.4">
      <c r="A19" s="145"/>
      <c r="B19" s="146"/>
      <c r="C19" s="147"/>
    </row>
    <row r="20" spans="1:3" ht="13.15" x14ac:dyDescent="0.4">
      <c r="A20" s="148"/>
      <c r="B20" s="151"/>
      <c r="C20" s="152"/>
    </row>
    <row r="21" spans="1:3" ht="13.15" x14ac:dyDescent="0.4">
      <c r="A21" s="148"/>
      <c r="B21" s="151"/>
      <c r="C21" s="152"/>
    </row>
    <row r="22" spans="1:3" s="19" customFormat="1" ht="13.15" x14ac:dyDescent="0.4">
      <c r="A22" s="145"/>
      <c r="B22" s="146"/>
      <c r="C22" s="147"/>
    </row>
    <row r="23" spans="1:3" ht="13.15" x14ac:dyDescent="0.4">
      <c r="A23" s="148"/>
      <c r="B23" s="151"/>
      <c r="C23" s="152"/>
    </row>
    <row r="24" spans="1:3" ht="13.15" x14ac:dyDescent="0.4">
      <c r="A24" s="148"/>
      <c r="B24" s="151"/>
      <c r="C24" s="152"/>
    </row>
    <row r="25" spans="1:3" s="19" customFormat="1" ht="13.15" x14ac:dyDescent="0.4">
      <c r="A25" s="145"/>
      <c r="B25" s="146"/>
      <c r="C25" s="147"/>
    </row>
    <row r="26" spans="1:3" ht="13.15" x14ac:dyDescent="0.4">
      <c r="A26" s="148"/>
      <c r="B26" s="151"/>
      <c r="C26" s="152"/>
    </row>
    <row r="27" spans="1:3" ht="13.15" x14ac:dyDescent="0.4">
      <c r="A27" s="148"/>
      <c r="B27" s="151"/>
      <c r="C27" s="152"/>
    </row>
    <row r="28" spans="1:3" ht="13.15" x14ac:dyDescent="0.4">
      <c r="A28" s="148"/>
      <c r="B28" s="151"/>
      <c r="C28" s="152"/>
    </row>
    <row r="29" spans="1:3" ht="13.15" x14ac:dyDescent="0.4">
      <c r="A29" s="148"/>
      <c r="B29" s="151"/>
      <c r="C29" s="152"/>
    </row>
    <row r="30" spans="1:3" ht="13.15" x14ac:dyDescent="0.4">
      <c r="A30" s="148"/>
      <c r="B30" s="149"/>
      <c r="C30" s="150"/>
    </row>
    <row r="31" spans="1:3" ht="13.15" x14ac:dyDescent="0.4">
      <c r="A31" s="148"/>
      <c r="B31" s="149"/>
      <c r="C31" s="150"/>
    </row>
    <row r="32" spans="1:3" ht="13.15" x14ac:dyDescent="0.4">
      <c r="A32" s="148"/>
      <c r="B32" s="149"/>
      <c r="C32" s="150"/>
    </row>
    <row r="33" spans="1:4" ht="13.15" x14ac:dyDescent="0.4">
      <c r="A33" s="148"/>
      <c r="B33" s="149"/>
      <c r="C33" s="150"/>
    </row>
    <row r="34" spans="1:4" ht="13.15" x14ac:dyDescent="0.4">
      <c r="A34" s="154"/>
      <c r="B34" s="155"/>
      <c r="C34" s="156"/>
    </row>
    <row r="35" spans="1:4" ht="13.15" x14ac:dyDescent="0.4">
      <c r="A35" s="153" t="s">
        <v>38</v>
      </c>
      <c r="B35" s="153"/>
      <c r="C35" s="32">
        <v>0</v>
      </c>
    </row>
    <row r="36" spans="1:4" x14ac:dyDescent="0.35">
      <c r="A36" s="153" t="s">
        <v>37</v>
      </c>
      <c r="B36" s="153"/>
      <c r="C36" s="31">
        <f>(C35*1.2)-C35</f>
        <v>0</v>
      </c>
    </row>
    <row r="37" spans="1:4" x14ac:dyDescent="0.35">
      <c r="A37" s="153" t="s">
        <v>36</v>
      </c>
      <c r="B37" s="153"/>
      <c r="C37" s="31">
        <f>C36+C35</f>
        <v>0</v>
      </c>
    </row>
    <row r="38" spans="1:4" x14ac:dyDescent="0.35">
      <c r="A38" s="30"/>
      <c r="B38" s="30"/>
      <c r="C38" s="29"/>
    </row>
    <row r="39" spans="1:4" ht="13.15" x14ac:dyDescent="0.4">
      <c r="A39" s="153" t="s">
        <v>35</v>
      </c>
      <c r="B39" s="153"/>
      <c r="C39" s="23">
        <v>0</v>
      </c>
    </row>
    <row r="40" spans="1:4" x14ac:dyDescent="0.35">
      <c r="A40" s="153" t="s">
        <v>34</v>
      </c>
      <c r="B40" s="153"/>
      <c r="C40" s="22">
        <f>IF(C39=0, 0, B12-C39)</f>
        <v>0</v>
      </c>
      <c r="D40" s="27"/>
    </row>
    <row r="41" spans="1:4" x14ac:dyDescent="0.35">
      <c r="A41" s="159" t="s">
        <v>33</v>
      </c>
      <c r="B41" s="160"/>
      <c r="C41" s="219">
        <v>3.3000000000000002E-2</v>
      </c>
      <c r="D41" s="27"/>
    </row>
    <row r="42" spans="1:4" x14ac:dyDescent="0.35">
      <c r="A42" s="159" t="s">
        <v>32</v>
      </c>
      <c r="B42" s="160"/>
      <c r="C42" s="28">
        <f>C41*C39</f>
        <v>0</v>
      </c>
      <c r="D42" s="27"/>
    </row>
    <row r="43" spans="1:4" x14ac:dyDescent="0.35">
      <c r="A43" s="157" t="s">
        <v>31</v>
      </c>
      <c r="B43" s="158"/>
      <c r="C43" s="26">
        <f>IF(C42=0,0,B14-C42)</f>
        <v>0</v>
      </c>
    </row>
    <row r="44" spans="1:4" x14ac:dyDescent="0.35">
      <c r="A44" s="157" t="s">
        <v>30</v>
      </c>
      <c r="B44" s="158"/>
      <c r="C44" s="25">
        <f>C43/B14</f>
        <v>0</v>
      </c>
      <c r="D44" s="24"/>
    </row>
    <row r="45" spans="1:4" x14ac:dyDescent="0.35">
      <c r="C45" s="19"/>
    </row>
    <row r="46" spans="1:4" ht="13.15" x14ac:dyDescent="0.4">
      <c r="A46" s="153" t="s">
        <v>29</v>
      </c>
      <c r="B46" s="153"/>
      <c r="C46" s="23">
        <v>0</v>
      </c>
    </row>
    <row r="47" spans="1:4" x14ac:dyDescent="0.35">
      <c r="A47" s="153" t="s">
        <v>28</v>
      </c>
      <c r="B47" s="153"/>
      <c r="C47" s="22">
        <f>IF(C46=0, 0, C12-C46)</f>
        <v>0</v>
      </c>
    </row>
    <row r="48" spans="1:4" x14ac:dyDescent="0.35">
      <c r="A48" s="153" t="s">
        <v>27</v>
      </c>
      <c r="B48" s="153"/>
      <c r="C48" s="21">
        <f>IF(C46=0, 0, 1-C46/C12)</f>
        <v>0</v>
      </c>
    </row>
    <row r="49" spans="1:3" x14ac:dyDescent="0.35">
      <c r="A49" s="153" t="s">
        <v>26</v>
      </c>
      <c r="B49" s="153"/>
      <c r="C49" s="20">
        <f>IF(C46=0, 0, C47*C14/C12)</f>
        <v>0</v>
      </c>
    </row>
    <row r="50" spans="1:3" ht="13.15" thickBot="1" x14ac:dyDescent="0.4">
      <c r="C50" s="19"/>
    </row>
    <row r="51" spans="1:3" ht="13.5" thickBot="1" x14ac:dyDescent="0.45">
      <c r="A51" s="162" t="s">
        <v>25</v>
      </c>
      <c r="B51" s="163"/>
      <c r="C51" s="18">
        <f>C43+C49+B15</f>
        <v>6816</v>
      </c>
    </row>
    <row r="52" spans="1:3" ht="13.5" thickBot="1" x14ac:dyDescent="0.45">
      <c r="A52" s="164" t="s">
        <v>24</v>
      </c>
      <c r="B52" s="165"/>
      <c r="C52" s="17">
        <f>C71</f>
        <v>62079.541858823941</v>
      </c>
    </row>
    <row r="54" spans="1:3" ht="13.15" x14ac:dyDescent="0.4">
      <c r="A54" s="166" t="s">
        <v>23</v>
      </c>
      <c r="B54" s="166"/>
      <c r="C54" s="166"/>
    </row>
    <row r="55" spans="1:3" ht="13.15" x14ac:dyDescent="0.4">
      <c r="A55" s="16" t="s">
        <v>22</v>
      </c>
      <c r="B55" s="16" t="s">
        <v>21</v>
      </c>
      <c r="C55" s="16" t="s">
        <v>20</v>
      </c>
    </row>
    <row r="56" spans="1:3" x14ac:dyDescent="0.35">
      <c r="A56" s="15">
        <v>1</v>
      </c>
      <c r="B56" s="14">
        <f t="shared" ref="B56:B70" si="0">$C$51</f>
        <v>6816</v>
      </c>
      <c r="C56" s="13">
        <f t="shared" ref="C56:C70" si="1">B56/(1+$B$73)^A56</f>
        <v>6370.0934579439245</v>
      </c>
    </row>
    <row r="57" spans="1:3" x14ac:dyDescent="0.35">
      <c r="A57" s="15">
        <v>2</v>
      </c>
      <c r="B57" s="14">
        <f t="shared" si="0"/>
        <v>6816</v>
      </c>
      <c r="C57" s="13">
        <f t="shared" si="1"/>
        <v>5953.3583719102107</v>
      </c>
    </row>
    <row r="58" spans="1:3" x14ac:dyDescent="0.35">
      <c r="A58" s="15">
        <v>3</v>
      </c>
      <c r="B58" s="14">
        <f t="shared" si="0"/>
        <v>6816</v>
      </c>
      <c r="C58" s="13">
        <f t="shared" si="1"/>
        <v>5563.8863288880466</v>
      </c>
    </row>
    <row r="59" spans="1:3" x14ac:dyDescent="0.35">
      <c r="A59" s="15">
        <v>4</v>
      </c>
      <c r="B59" s="14">
        <f t="shared" si="0"/>
        <v>6816</v>
      </c>
      <c r="C59" s="13">
        <f t="shared" si="1"/>
        <v>5199.8937653159319</v>
      </c>
    </row>
    <row r="60" spans="1:3" x14ac:dyDescent="0.35">
      <c r="A60" s="15">
        <v>5</v>
      </c>
      <c r="B60" s="14">
        <f t="shared" si="0"/>
        <v>6816</v>
      </c>
      <c r="C60" s="13">
        <f t="shared" si="1"/>
        <v>4859.7137993606839</v>
      </c>
    </row>
    <row r="61" spans="1:3" x14ac:dyDescent="0.35">
      <c r="A61" s="15">
        <v>6</v>
      </c>
      <c r="B61" s="14">
        <f t="shared" si="0"/>
        <v>6816</v>
      </c>
      <c r="C61" s="13">
        <f t="shared" si="1"/>
        <v>4541.7885975333493</v>
      </c>
    </row>
    <row r="62" spans="1:3" x14ac:dyDescent="0.35">
      <c r="A62" s="15">
        <v>7</v>
      </c>
      <c r="B62" s="14">
        <f t="shared" si="0"/>
        <v>6816</v>
      </c>
      <c r="C62" s="13">
        <f t="shared" si="1"/>
        <v>4244.662240685373</v>
      </c>
    </row>
    <row r="63" spans="1:3" x14ac:dyDescent="0.35">
      <c r="A63" s="15">
        <v>8</v>
      </c>
      <c r="B63" s="14">
        <f t="shared" si="0"/>
        <v>6816</v>
      </c>
      <c r="C63" s="13">
        <f t="shared" si="1"/>
        <v>3966.9740567153021</v>
      </c>
    </row>
    <row r="64" spans="1:3" x14ac:dyDescent="0.35">
      <c r="A64" s="15">
        <v>9</v>
      </c>
      <c r="B64" s="14">
        <f t="shared" si="0"/>
        <v>6816</v>
      </c>
      <c r="C64" s="13">
        <f t="shared" si="1"/>
        <v>3707.4523894535528</v>
      </c>
    </row>
    <row r="65" spans="1:3" x14ac:dyDescent="0.35">
      <c r="A65" s="15">
        <v>10</v>
      </c>
      <c r="B65" s="14">
        <f t="shared" si="0"/>
        <v>6816</v>
      </c>
      <c r="C65" s="13">
        <f t="shared" si="1"/>
        <v>3464.9087751902366</v>
      </c>
    </row>
    <row r="66" spans="1:3" x14ac:dyDescent="0.35">
      <c r="A66" s="15">
        <v>11</v>
      </c>
      <c r="B66" s="14">
        <f t="shared" si="0"/>
        <v>6816</v>
      </c>
      <c r="C66" s="13">
        <f t="shared" si="1"/>
        <v>3238.2325001777908</v>
      </c>
    </row>
    <row r="67" spans="1:3" x14ac:dyDescent="0.35">
      <c r="A67" s="15">
        <v>12</v>
      </c>
      <c r="B67" s="14">
        <f t="shared" si="0"/>
        <v>6816</v>
      </c>
      <c r="C67" s="13">
        <f t="shared" si="1"/>
        <v>3026.3855141848517</v>
      </c>
    </row>
    <row r="68" spans="1:3" x14ac:dyDescent="0.35">
      <c r="A68" s="15">
        <v>13</v>
      </c>
      <c r="B68" s="14">
        <f t="shared" si="0"/>
        <v>6816</v>
      </c>
      <c r="C68" s="13">
        <f t="shared" si="1"/>
        <v>2828.3976768082725</v>
      </c>
    </row>
    <row r="69" spans="1:3" x14ac:dyDescent="0.35">
      <c r="A69" s="15">
        <v>14</v>
      </c>
      <c r="B69" s="14">
        <f t="shared" si="0"/>
        <v>6816</v>
      </c>
      <c r="C69" s="13">
        <f t="shared" si="1"/>
        <v>2643.3623147740864</v>
      </c>
    </row>
    <row r="70" spans="1:3" x14ac:dyDescent="0.35">
      <c r="A70" s="15">
        <v>15</v>
      </c>
      <c r="B70" s="14">
        <f t="shared" si="0"/>
        <v>6816</v>
      </c>
      <c r="C70" s="13">
        <f t="shared" si="1"/>
        <v>2470.4320698823235</v>
      </c>
    </row>
    <row r="71" spans="1:3" ht="13.15" x14ac:dyDescent="0.4">
      <c r="A71" s="161" t="s">
        <v>19</v>
      </c>
      <c r="B71" s="161"/>
      <c r="C71" s="12">
        <f>SUM(C56:C70)</f>
        <v>62079.541858823941</v>
      </c>
    </row>
    <row r="73" spans="1:3" x14ac:dyDescent="0.35">
      <c r="A73" s="11" t="s">
        <v>18</v>
      </c>
      <c r="B73" s="10">
        <v>7.0000000000000007E-2</v>
      </c>
    </row>
  </sheetData>
  <mergeCells count="44">
    <mergeCell ref="A71:B71"/>
    <mergeCell ref="A47:B47"/>
    <mergeCell ref="A48:B48"/>
    <mergeCell ref="A49:B49"/>
    <mergeCell ref="A51:B51"/>
    <mergeCell ref="A52:B52"/>
    <mergeCell ref="A54:C54"/>
    <mergeCell ref="A46:B46"/>
    <mergeCell ref="A33:C33"/>
    <mergeCell ref="A34:C34"/>
    <mergeCell ref="A35:B35"/>
    <mergeCell ref="A36:B36"/>
    <mergeCell ref="A37:B37"/>
    <mergeCell ref="A44:B44"/>
    <mergeCell ref="A39:B39"/>
    <mergeCell ref="A40:B40"/>
    <mergeCell ref="A41:B41"/>
    <mergeCell ref="A42:B42"/>
    <mergeCell ref="A43:B43"/>
    <mergeCell ref="A18:C18"/>
    <mergeCell ref="A19:C19"/>
    <mergeCell ref="A32:C32"/>
    <mergeCell ref="A21:C21"/>
    <mergeCell ref="A22:C22"/>
    <mergeCell ref="A23:C23"/>
    <mergeCell ref="A24:C24"/>
    <mergeCell ref="A25:C25"/>
    <mergeCell ref="A26:C26"/>
    <mergeCell ref="A27:C27"/>
    <mergeCell ref="A20:C20"/>
    <mergeCell ref="A28:C28"/>
    <mergeCell ref="A29:C29"/>
    <mergeCell ref="A30:C30"/>
    <mergeCell ref="A31:C31"/>
    <mergeCell ref="B7:C7"/>
    <mergeCell ref="B8:C8"/>
    <mergeCell ref="A10:C10"/>
    <mergeCell ref="A17:C17"/>
    <mergeCell ref="A1:C1"/>
    <mergeCell ref="A3:C3"/>
    <mergeCell ref="B4:C4"/>
    <mergeCell ref="B5:C5"/>
    <mergeCell ref="B6:C6"/>
    <mergeCell ref="B15:C15"/>
  </mergeCells>
  <conditionalFormatting sqref="C48 C43">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6"/>
  <sheetViews>
    <sheetView workbookViewId="0">
      <selection activeCell="H19" sqref="H19"/>
    </sheetView>
  </sheetViews>
  <sheetFormatPr defaultColWidth="9.1328125" defaultRowHeight="12.75" x14ac:dyDescent="0.35"/>
  <cols>
    <col min="1" max="1" width="4.796875" style="42" customWidth="1"/>
    <col min="2" max="2" width="11.1328125" style="42" bestFit="1" customWidth="1"/>
    <col min="3" max="8" width="14.53125" style="40" customWidth="1"/>
    <col min="9" max="9" width="19" style="40" bestFit="1" customWidth="1"/>
    <col min="10" max="10" width="18.86328125" style="40" bestFit="1" customWidth="1"/>
    <col min="11" max="11" width="9.1328125" style="40"/>
    <col min="12" max="12" width="13.53125" style="41" bestFit="1" customWidth="1"/>
    <col min="13" max="13" width="11.46484375" style="41" bestFit="1" customWidth="1"/>
    <col min="14" max="14" width="9.1328125" style="41"/>
    <col min="15" max="16" width="10.19921875" style="41" bestFit="1" customWidth="1"/>
    <col min="17" max="16384" width="9.1328125" style="40"/>
  </cols>
  <sheetData>
    <row r="1" spans="1:16" ht="17.649999999999999" x14ac:dyDescent="0.5">
      <c r="A1" s="167"/>
      <c r="B1" s="167"/>
      <c r="C1" s="167"/>
      <c r="D1" s="167"/>
      <c r="E1" s="167"/>
      <c r="F1" s="167"/>
      <c r="G1" s="167"/>
      <c r="H1" s="167"/>
      <c r="I1" s="167"/>
      <c r="J1" s="167"/>
    </row>
    <row r="2" spans="1:16" x14ac:dyDescent="0.35">
      <c r="L2" s="41" t="s">
        <v>61</v>
      </c>
      <c r="M2" s="41" t="s">
        <v>61</v>
      </c>
      <c r="N2" s="41" t="s">
        <v>61</v>
      </c>
      <c r="O2" s="41" t="s">
        <v>61</v>
      </c>
      <c r="P2" s="41" t="s">
        <v>61</v>
      </c>
    </row>
    <row r="3" spans="1:16" ht="13.15" x14ac:dyDescent="0.35">
      <c r="C3" s="168" t="s">
        <v>60</v>
      </c>
      <c r="D3" s="168"/>
      <c r="E3" s="168"/>
      <c r="F3" s="168" t="s">
        <v>59</v>
      </c>
      <c r="G3" s="168"/>
      <c r="H3" s="168"/>
      <c r="I3" s="169" t="s">
        <v>58</v>
      </c>
      <c r="J3" s="169" t="s">
        <v>57</v>
      </c>
      <c r="L3" s="57">
        <v>42</v>
      </c>
      <c r="M3" s="41">
        <v>43</v>
      </c>
      <c r="N3" s="41">
        <v>46</v>
      </c>
      <c r="O3" s="41">
        <v>47</v>
      </c>
      <c r="P3" s="41">
        <v>48</v>
      </c>
    </row>
    <row r="4" spans="1:16" s="52" customFormat="1" x14ac:dyDescent="0.35">
      <c r="A4" s="56" t="s">
        <v>56</v>
      </c>
      <c r="B4" s="55" t="s">
        <v>55</v>
      </c>
      <c r="C4" s="54" t="s">
        <v>42</v>
      </c>
      <c r="D4" s="54" t="s">
        <v>40</v>
      </c>
      <c r="E4" s="54" t="s">
        <v>54</v>
      </c>
      <c r="F4" s="54" t="s">
        <v>42</v>
      </c>
      <c r="G4" s="54" t="s">
        <v>54</v>
      </c>
      <c r="H4" s="54" t="s">
        <v>40</v>
      </c>
      <c r="I4" s="169"/>
      <c r="J4" s="169"/>
      <c r="L4" s="53"/>
      <c r="M4" s="53"/>
      <c r="N4" s="53"/>
      <c r="O4" s="53"/>
      <c r="P4" s="53"/>
    </row>
    <row r="5" spans="1:16" ht="13.9" x14ac:dyDescent="0.4">
      <c r="A5" s="11">
        <v>1</v>
      </c>
      <c r="B5" s="51" t="s">
        <v>53</v>
      </c>
      <c r="C5" s="49">
        <f>'OB1'!$C$40</f>
        <v>0</v>
      </c>
      <c r="D5" s="47">
        <f>+'OB1'!$C$43</f>
        <v>0</v>
      </c>
      <c r="E5" s="50">
        <f>'OB1'!$C$44</f>
        <v>0</v>
      </c>
      <c r="F5" s="49">
        <f>'OB1'!$C$47</f>
        <v>0</v>
      </c>
      <c r="G5" s="48">
        <f>'OB1'!$C$48</f>
        <v>0</v>
      </c>
      <c r="H5" s="47">
        <f>'OB1'!$C$49</f>
        <v>0</v>
      </c>
      <c r="I5" s="47">
        <f>D5+H5</f>
        <v>0</v>
      </c>
      <c r="J5" s="47">
        <f>'OB1'!$C$52</f>
        <v>62079.541858823941</v>
      </c>
      <c r="L5" s="41" t="str">
        <f t="shared" ref="L5" si="0">"'"&amp;B5&amp;"'"&amp;"!"&amp;L$2&amp;$L$3</f>
        <v>'OB1'!C42</v>
      </c>
      <c r="M5" s="41" t="str">
        <f t="shared" ref="M5" si="1">"'"&amp;B5&amp;"'"&amp;"!"&amp;M$2&amp;M$3</f>
        <v>'OB1'!C43</v>
      </c>
      <c r="N5" s="41" t="str">
        <f t="shared" ref="N5:P5" si="2">"'"&amp;$B5&amp;"'"&amp;"!"&amp;N$2&amp;N$3</f>
        <v>'OB1'!C46</v>
      </c>
      <c r="O5" s="41" t="str">
        <f t="shared" si="2"/>
        <v>'OB1'!C47</v>
      </c>
      <c r="P5" s="41" t="str">
        <f t="shared" si="2"/>
        <v>'OB1'!C48</v>
      </c>
    </row>
    <row r="6" spans="1:16" ht="13.15" x14ac:dyDescent="0.4">
      <c r="A6" s="161" t="s">
        <v>20</v>
      </c>
      <c r="B6" s="161"/>
      <c r="C6" s="45">
        <f>SUM(C5:C5)</f>
        <v>0</v>
      </c>
      <c r="D6" s="43">
        <f>SUM(D5:D5)</f>
        <v>0</v>
      </c>
      <c r="E6" s="46">
        <f>AVERAGE(E5:E5)</f>
        <v>0</v>
      </c>
      <c r="F6" s="45">
        <f>SUM(F5:F5)</f>
        <v>0</v>
      </c>
      <c r="G6" s="44">
        <f>AVERAGE(G5:G5)</f>
        <v>0</v>
      </c>
      <c r="H6" s="43">
        <f>SUM(H5:H5)</f>
        <v>0</v>
      </c>
      <c r="I6" s="43">
        <f>SUM(I5:I5)</f>
        <v>0</v>
      </c>
      <c r="J6" s="43">
        <f>SUM(J5:J5)</f>
        <v>62079.541858823941</v>
      </c>
    </row>
  </sheetData>
  <mergeCells count="6">
    <mergeCell ref="A6:B6"/>
    <mergeCell ref="A1:J1"/>
    <mergeCell ref="C3:E3"/>
    <mergeCell ref="F3:H3"/>
    <mergeCell ref="I3:I4"/>
    <mergeCell ref="J3:J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44"/>
  <sheetViews>
    <sheetView workbookViewId="0">
      <selection activeCell="L47" sqref="L47"/>
    </sheetView>
  </sheetViews>
  <sheetFormatPr defaultRowHeight="14.25" x14ac:dyDescent="0.45"/>
  <sheetData>
    <row r="1" spans="1:1" x14ac:dyDescent="0.45">
      <c r="A1" s="129" t="s">
        <v>141</v>
      </c>
    </row>
    <row r="3" spans="1:1" x14ac:dyDescent="0.45">
      <c r="A3" t="s">
        <v>111</v>
      </c>
    </row>
    <row r="4" spans="1:1" x14ac:dyDescent="0.45">
      <c r="A4" t="s">
        <v>135</v>
      </c>
    </row>
    <row r="5" spans="1:1" x14ac:dyDescent="0.45">
      <c r="A5" t="s">
        <v>136</v>
      </c>
    </row>
    <row r="6" spans="1:1" x14ac:dyDescent="0.45">
      <c r="A6" t="s">
        <v>137</v>
      </c>
    </row>
    <row r="7" spans="1:1" x14ac:dyDescent="0.45">
      <c r="A7" t="s">
        <v>138</v>
      </c>
    </row>
    <row r="8" spans="1:1" x14ac:dyDescent="0.45">
      <c r="A8" t="s">
        <v>139</v>
      </c>
    </row>
    <row r="9" spans="1:1" x14ac:dyDescent="0.45">
      <c r="A9" t="s">
        <v>140</v>
      </c>
    </row>
    <row r="11" spans="1:1" x14ac:dyDescent="0.45">
      <c r="A11" t="s">
        <v>112</v>
      </c>
    </row>
    <row r="13" spans="1:1" x14ac:dyDescent="0.45">
      <c r="A13" t="s">
        <v>113</v>
      </c>
    </row>
    <row r="15" spans="1:1" x14ac:dyDescent="0.45">
      <c r="A15" t="s">
        <v>114</v>
      </c>
    </row>
    <row r="17" spans="1:1" x14ac:dyDescent="0.45">
      <c r="A17" t="s">
        <v>115</v>
      </c>
    </row>
    <row r="19" spans="1:1" x14ac:dyDescent="0.45">
      <c r="A19" t="s">
        <v>116</v>
      </c>
    </row>
    <row r="20" spans="1:1" x14ac:dyDescent="0.45">
      <c r="A20" t="s">
        <v>117</v>
      </c>
    </row>
    <row r="21" spans="1:1" x14ac:dyDescent="0.45">
      <c r="A21" t="s">
        <v>118</v>
      </c>
    </row>
    <row r="23" spans="1:1" x14ac:dyDescent="0.45">
      <c r="A23" t="s">
        <v>119</v>
      </c>
    </row>
    <row r="24" spans="1:1" x14ac:dyDescent="0.45">
      <c r="A24" t="s">
        <v>120</v>
      </c>
    </row>
    <row r="25" spans="1:1" x14ac:dyDescent="0.45">
      <c r="A25" t="s">
        <v>121</v>
      </c>
    </row>
    <row r="26" spans="1:1" x14ac:dyDescent="0.45">
      <c r="A26" t="s">
        <v>122</v>
      </c>
    </row>
    <row r="28" spans="1:1" x14ac:dyDescent="0.45">
      <c r="A28" t="s">
        <v>123</v>
      </c>
    </row>
    <row r="29" spans="1:1" x14ac:dyDescent="0.45">
      <c r="A29" t="s">
        <v>124</v>
      </c>
    </row>
    <row r="30" spans="1:1" x14ac:dyDescent="0.45">
      <c r="A30" t="s">
        <v>125</v>
      </c>
    </row>
    <row r="31" spans="1:1" x14ac:dyDescent="0.45">
      <c r="A31" t="s">
        <v>126</v>
      </c>
    </row>
    <row r="32" spans="1:1" x14ac:dyDescent="0.45">
      <c r="A32" t="s">
        <v>127</v>
      </c>
    </row>
    <row r="34" spans="1:1" x14ac:dyDescent="0.45">
      <c r="A34" t="s">
        <v>128</v>
      </c>
    </row>
    <row r="35" spans="1:1" x14ac:dyDescent="0.45">
      <c r="A35" t="s">
        <v>129</v>
      </c>
    </row>
    <row r="36" spans="1:1" x14ac:dyDescent="0.45">
      <c r="A36" t="s">
        <v>130</v>
      </c>
    </row>
    <row r="38" spans="1:1" x14ac:dyDescent="0.45">
      <c r="A38" t="s">
        <v>131</v>
      </c>
    </row>
    <row r="40" spans="1:1" x14ac:dyDescent="0.45">
      <c r="A40" t="s">
        <v>132</v>
      </c>
    </row>
    <row r="42" spans="1:1" x14ac:dyDescent="0.45">
      <c r="A42" t="s">
        <v>133</v>
      </c>
    </row>
    <row r="44" spans="1:1" x14ac:dyDescent="0.45">
      <c r="A44"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15"/>
  <sheetViews>
    <sheetView topLeftCell="K1" workbookViewId="0">
      <selection activeCell="O11" sqref="O11"/>
    </sheetView>
  </sheetViews>
  <sheetFormatPr defaultRowHeight="12.75" x14ac:dyDescent="0.45"/>
  <cols>
    <col min="1" max="1" width="3.1328125" style="59" customWidth="1"/>
    <col min="2" max="2" width="10.1328125" style="59" customWidth="1"/>
    <col min="3" max="3" width="11.53125" style="59" customWidth="1"/>
    <col min="4" max="5" width="11.86328125" style="59" customWidth="1"/>
    <col min="6" max="6" width="12.53125" style="58" customWidth="1"/>
    <col min="7" max="7" width="13.53125" style="58" customWidth="1"/>
    <col min="8" max="10" width="13.19921875" style="58" customWidth="1"/>
    <col min="11" max="11" width="11.46484375" style="58" customWidth="1"/>
    <col min="12" max="12" width="12.19921875" style="58" customWidth="1"/>
    <col min="13" max="13" width="12.796875" style="58" customWidth="1"/>
    <col min="14" max="14" width="7.1328125" style="58" customWidth="1"/>
    <col min="15" max="15" width="11.53125" style="58" customWidth="1"/>
    <col min="16" max="16" width="8.796875" style="58" customWidth="1"/>
    <col min="17" max="17" width="11" style="58" customWidth="1"/>
    <col min="18" max="18" width="10.19921875" style="58" customWidth="1"/>
    <col min="19" max="19" width="11.46484375" style="58" customWidth="1"/>
    <col min="20" max="20" width="17.19921875" style="58" customWidth="1"/>
    <col min="21" max="261" width="9.1328125" style="58"/>
    <col min="262" max="262" width="3.1328125" style="58" customWidth="1"/>
    <col min="263" max="263" width="10.1328125" style="58" customWidth="1"/>
    <col min="264" max="264" width="11.53125" style="58" customWidth="1"/>
    <col min="265" max="265" width="8.46484375" style="58" customWidth="1"/>
    <col min="266" max="266" width="10.19921875" style="58" customWidth="1"/>
    <col min="267" max="267" width="6.1328125" style="58" customWidth="1"/>
    <col min="268" max="268" width="11.46484375" style="58" customWidth="1"/>
    <col min="269" max="269" width="12.19921875" style="58" customWidth="1"/>
    <col min="270" max="270" width="12.796875" style="58" customWidth="1"/>
    <col min="271" max="271" width="7.1328125" style="58" customWidth="1"/>
    <col min="272" max="272" width="11.53125" style="58" customWidth="1"/>
    <col min="273" max="273" width="8.796875" style="58" customWidth="1"/>
    <col min="274" max="274" width="10.19921875" style="58" customWidth="1"/>
    <col min="275" max="275" width="11.46484375" style="58" customWidth="1"/>
    <col min="276" max="276" width="17.19921875" style="58" customWidth="1"/>
    <col min="277" max="517" width="9.1328125" style="58"/>
    <col min="518" max="518" width="3.1328125" style="58" customWidth="1"/>
    <col min="519" max="519" width="10.1328125" style="58" customWidth="1"/>
    <col min="520" max="520" width="11.53125" style="58" customWidth="1"/>
    <col min="521" max="521" width="8.46484375" style="58" customWidth="1"/>
    <col min="522" max="522" width="10.19921875" style="58" customWidth="1"/>
    <col min="523" max="523" width="6.1328125" style="58" customWidth="1"/>
    <col min="524" max="524" width="11.46484375" style="58" customWidth="1"/>
    <col min="525" max="525" width="12.19921875" style="58" customWidth="1"/>
    <col min="526" max="526" width="12.796875" style="58" customWidth="1"/>
    <col min="527" max="527" width="7.1328125" style="58" customWidth="1"/>
    <col min="528" max="528" width="11.53125" style="58" customWidth="1"/>
    <col min="529" max="529" width="8.796875" style="58" customWidth="1"/>
    <col min="530" max="530" width="10.19921875" style="58" customWidth="1"/>
    <col min="531" max="531" width="11.46484375" style="58" customWidth="1"/>
    <col min="532" max="532" width="17.19921875" style="58" customWidth="1"/>
    <col min="533" max="773" width="9.1328125" style="58"/>
    <col min="774" max="774" width="3.1328125" style="58" customWidth="1"/>
    <col min="775" max="775" width="10.1328125" style="58" customWidth="1"/>
    <col min="776" max="776" width="11.53125" style="58" customWidth="1"/>
    <col min="777" max="777" width="8.46484375" style="58" customWidth="1"/>
    <col min="778" max="778" width="10.19921875" style="58" customWidth="1"/>
    <col min="779" max="779" width="6.1328125" style="58" customWidth="1"/>
    <col min="780" max="780" width="11.46484375" style="58" customWidth="1"/>
    <col min="781" max="781" width="12.19921875" style="58" customWidth="1"/>
    <col min="782" max="782" width="12.796875" style="58" customWidth="1"/>
    <col min="783" max="783" width="7.1328125" style="58" customWidth="1"/>
    <col min="784" max="784" width="11.53125" style="58" customWidth="1"/>
    <col min="785" max="785" width="8.796875" style="58" customWidth="1"/>
    <col min="786" max="786" width="10.19921875" style="58" customWidth="1"/>
    <col min="787" max="787" width="11.46484375" style="58" customWidth="1"/>
    <col min="788" max="788" width="17.19921875" style="58" customWidth="1"/>
    <col min="789" max="1029" width="9.1328125" style="58"/>
    <col min="1030" max="1030" width="3.1328125" style="58" customWidth="1"/>
    <col min="1031" max="1031" width="10.1328125" style="58" customWidth="1"/>
    <col min="1032" max="1032" width="11.53125" style="58" customWidth="1"/>
    <col min="1033" max="1033" width="8.46484375" style="58" customWidth="1"/>
    <col min="1034" max="1034" width="10.19921875" style="58" customWidth="1"/>
    <col min="1035" max="1035" width="6.1328125" style="58" customWidth="1"/>
    <col min="1036" max="1036" width="11.46484375" style="58" customWidth="1"/>
    <col min="1037" max="1037" width="12.19921875" style="58" customWidth="1"/>
    <col min="1038" max="1038" width="12.796875" style="58" customWidth="1"/>
    <col min="1039" max="1039" width="7.1328125" style="58" customWidth="1"/>
    <col min="1040" max="1040" width="11.53125" style="58" customWidth="1"/>
    <col min="1041" max="1041" width="8.796875" style="58" customWidth="1"/>
    <col min="1042" max="1042" width="10.19921875" style="58" customWidth="1"/>
    <col min="1043" max="1043" width="11.46484375" style="58" customWidth="1"/>
    <col min="1044" max="1044" width="17.19921875" style="58" customWidth="1"/>
    <col min="1045" max="1285" width="9.1328125" style="58"/>
    <col min="1286" max="1286" width="3.1328125" style="58" customWidth="1"/>
    <col min="1287" max="1287" width="10.1328125" style="58" customWidth="1"/>
    <col min="1288" max="1288" width="11.53125" style="58" customWidth="1"/>
    <col min="1289" max="1289" width="8.46484375" style="58" customWidth="1"/>
    <col min="1290" max="1290" width="10.19921875" style="58" customWidth="1"/>
    <col min="1291" max="1291" width="6.1328125" style="58" customWidth="1"/>
    <col min="1292" max="1292" width="11.46484375" style="58" customWidth="1"/>
    <col min="1293" max="1293" width="12.19921875" style="58" customWidth="1"/>
    <col min="1294" max="1294" width="12.796875" style="58" customWidth="1"/>
    <col min="1295" max="1295" width="7.1328125" style="58" customWidth="1"/>
    <col min="1296" max="1296" width="11.53125" style="58" customWidth="1"/>
    <col min="1297" max="1297" width="8.796875" style="58" customWidth="1"/>
    <col min="1298" max="1298" width="10.19921875" style="58" customWidth="1"/>
    <col min="1299" max="1299" width="11.46484375" style="58" customWidth="1"/>
    <col min="1300" max="1300" width="17.19921875" style="58" customWidth="1"/>
    <col min="1301" max="1541" width="9.1328125" style="58"/>
    <col min="1542" max="1542" width="3.1328125" style="58" customWidth="1"/>
    <col min="1543" max="1543" width="10.1328125" style="58" customWidth="1"/>
    <col min="1544" max="1544" width="11.53125" style="58" customWidth="1"/>
    <col min="1545" max="1545" width="8.46484375" style="58" customWidth="1"/>
    <col min="1546" max="1546" width="10.19921875" style="58" customWidth="1"/>
    <col min="1547" max="1547" width="6.1328125" style="58" customWidth="1"/>
    <col min="1548" max="1548" width="11.46484375" style="58" customWidth="1"/>
    <col min="1549" max="1549" width="12.19921875" style="58" customWidth="1"/>
    <col min="1550" max="1550" width="12.796875" style="58" customWidth="1"/>
    <col min="1551" max="1551" width="7.1328125" style="58" customWidth="1"/>
    <col min="1552" max="1552" width="11.53125" style="58" customWidth="1"/>
    <col min="1553" max="1553" width="8.796875" style="58" customWidth="1"/>
    <col min="1554" max="1554" width="10.19921875" style="58" customWidth="1"/>
    <col min="1555" max="1555" width="11.46484375" style="58" customWidth="1"/>
    <col min="1556" max="1556" width="17.19921875" style="58" customWidth="1"/>
    <col min="1557" max="1797" width="9.1328125" style="58"/>
    <col min="1798" max="1798" width="3.1328125" style="58" customWidth="1"/>
    <col min="1799" max="1799" width="10.1328125" style="58" customWidth="1"/>
    <col min="1800" max="1800" width="11.53125" style="58" customWidth="1"/>
    <col min="1801" max="1801" width="8.46484375" style="58" customWidth="1"/>
    <col min="1802" max="1802" width="10.19921875" style="58" customWidth="1"/>
    <col min="1803" max="1803" width="6.1328125" style="58" customWidth="1"/>
    <col min="1804" max="1804" width="11.46484375" style="58" customWidth="1"/>
    <col min="1805" max="1805" width="12.19921875" style="58" customWidth="1"/>
    <col min="1806" max="1806" width="12.796875" style="58" customWidth="1"/>
    <col min="1807" max="1807" width="7.1328125" style="58" customWidth="1"/>
    <col min="1808" max="1808" width="11.53125" style="58" customWidth="1"/>
    <col min="1809" max="1809" width="8.796875" style="58" customWidth="1"/>
    <col min="1810" max="1810" width="10.19921875" style="58" customWidth="1"/>
    <col min="1811" max="1811" width="11.46484375" style="58" customWidth="1"/>
    <col min="1812" max="1812" width="17.19921875" style="58" customWidth="1"/>
    <col min="1813" max="2053" width="9.1328125" style="58"/>
    <col min="2054" max="2054" width="3.1328125" style="58" customWidth="1"/>
    <col min="2055" max="2055" width="10.1328125" style="58" customWidth="1"/>
    <col min="2056" max="2056" width="11.53125" style="58" customWidth="1"/>
    <col min="2057" max="2057" width="8.46484375" style="58" customWidth="1"/>
    <col min="2058" max="2058" width="10.19921875" style="58" customWidth="1"/>
    <col min="2059" max="2059" width="6.1328125" style="58" customWidth="1"/>
    <col min="2060" max="2060" width="11.46484375" style="58" customWidth="1"/>
    <col min="2061" max="2061" width="12.19921875" style="58" customWidth="1"/>
    <col min="2062" max="2062" width="12.796875" style="58" customWidth="1"/>
    <col min="2063" max="2063" width="7.1328125" style="58" customWidth="1"/>
    <col min="2064" max="2064" width="11.53125" style="58" customWidth="1"/>
    <col min="2065" max="2065" width="8.796875" style="58" customWidth="1"/>
    <col min="2066" max="2066" width="10.19921875" style="58" customWidth="1"/>
    <col min="2067" max="2067" width="11.46484375" style="58" customWidth="1"/>
    <col min="2068" max="2068" width="17.19921875" style="58" customWidth="1"/>
    <col min="2069" max="2309" width="9.1328125" style="58"/>
    <col min="2310" max="2310" width="3.1328125" style="58" customWidth="1"/>
    <col min="2311" max="2311" width="10.1328125" style="58" customWidth="1"/>
    <col min="2312" max="2312" width="11.53125" style="58" customWidth="1"/>
    <col min="2313" max="2313" width="8.46484375" style="58" customWidth="1"/>
    <col min="2314" max="2314" width="10.19921875" style="58" customWidth="1"/>
    <col min="2315" max="2315" width="6.1328125" style="58" customWidth="1"/>
    <col min="2316" max="2316" width="11.46484375" style="58" customWidth="1"/>
    <col min="2317" max="2317" width="12.19921875" style="58" customWidth="1"/>
    <col min="2318" max="2318" width="12.796875" style="58" customWidth="1"/>
    <col min="2319" max="2319" width="7.1328125" style="58" customWidth="1"/>
    <col min="2320" max="2320" width="11.53125" style="58" customWidth="1"/>
    <col min="2321" max="2321" width="8.796875" style="58" customWidth="1"/>
    <col min="2322" max="2322" width="10.19921875" style="58" customWidth="1"/>
    <col min="2323" max="2323" width="11.46484375" style="58" customWidth="1"/>
    <col min="2324" max="2324" width="17.19921875" style="58" customWidth="1"/>
    <col min="2325" max="2565" width="9.1328125" style="58"/>
    <col min="2566" max="2566" width="3.1328125" style="58" customWidth="1"/>
    <col min="2567" max="2567" width="10.1328125" style="58" customWidth="1"/>
    <col min="2568" max="2568" width="11.53125" style="58" customWidth="1"/>
    <col min="2569" max="2569" width="8.46484375" style="58" customWidth="1"/>
    <col min="2570" max="2570" width="10.19921875" style="58" customWidth="1"/>
    <col min="2571" max="2571" width="6.1328125" style="58" customWidth="1"/>
    <col min="2572" max="2572" width="11.46484375" style="58" customWidth="1"/>
    <col min="2573" max="2573" width="12.19921875" style="58" customWidth="1"/>
    <col min="2574" max="2574" width="12.796875" style="58" customWidth="1"/>
    <col min="2575" max="2575" width="7.1328125" style="58" customWidth="1"/>
    <col min="2576" max="2576" width="11.53125" style="58" customWidth="1"/>
    <col min="2577" max="2577" width="8.796875" style="58" customWidth="1"/>
    <col min="2578" max="2578" width="10.19921875" style="58" customWidth="1"/>
    <col min="2579" max="2579" width="11.46484375" style="58" customWidth="1"/>
    <col min="2580" max="2580" width="17.19921875" style="58" customWidth="1"/>
    <col min="2581" max="2821" width="9.1328125" style="58"/>
    <col min="2822" max="2822" width="3.1328125" style="58" customWidth="1"/>
    <col min="2823" max="2823" width="10.1328125" style="58" customWidth="1"/>
    <col min="2824" max="2824" width="11.53125" style="58" customWidth="1"/>
    <col min="2825" max="2825" width="8.46484375" style="58" customWidth="1"/>
    <col min="2826" max="2826" width="10.19921875" style="58" customWidth="1"/>
    <col min="2827" max="2827" width="6.1328125" style="58" customWidth="1"/>
    <col min="2828" max="2828" width="11.46484375" style="58" customWidth="1"/>
    <col min="2829" max="2829" width="12.19921875" style="58" customWidth="1"/>
    <col min="2830" max="2830" width="12.796875" style="58" customWidth="1"/>
    <col min="2831" max="2831" width="7.1328125" style="58" customWidth="1"/>
    <col min="2832" max="2832" width="11.53125" style="58" customWidth="1"/>
    <col min="2833" max="2833" width="8.796875" style="58" customWidth="1"/>
    <col min="2834" max="2834" width="10.19921875" style="58" customWidth="1"/>
    <col min="2835" max="2835" width="11.46484375" style="58" customWidth="1"/>
    <col min="2836" max="2836" width="17.19921875" style="58" customWidth="1"/>
    <col min="2837" max="3077" width="9.1328125" style="58"/>
    <col min="3078" max="3078" width="3.1328125" style="58" customWidth="1"/>
    <col min="3079" max="3079" width="10.1328125" style="58" customWidth="1"/>
    <col min="3080" max="3080" width="11.53125" style="58" customWidth="1"/>
    <col min="3081" max="3081" width="8.46484375" style="58" customWidth="1"/>
    <col min="3082" max="3082" width="10.19921875" style="58" customWidth="1"/>
    <col min="3083" max="3083" width="6.1328125" style="58" customWidth="1"/>
    <col min="3084" max="3084" width="11.46484375" style="58" customWidth="1"/>
    <col min="3085" max="3085" width="12.19921875" style="58" customWidth="1"/>
    <col min="3086" max="3086" width="12.796875" style="58" customWidth="1"/>
    <col min="3087" max="3087" width="7.1328125" style="58" customWidth="1"/>
    <col min="3088" max="3088" width="11.53125" style="58" customWidth="1"/>
    <col min="3089" max="3089" width="8.796875" style="58" customWidth="1"/>
    <col min="3090" max="3090" width="10.19921875" style="58" customWidth="1"/>
    <col min="3091" max="3091" width="11.46484375" style="58" customWidth="1"/>
    <col min="3092" max="3092" width="17.19921875" style="58" customWidth="1"/>
    <col min="3093" max="3333" width="9.1328125" style="58"/>
    <col min="3334" max="3334" width="3.1328125" style="58" customWidth="1"/>
    <col min="3335" max="3335" width="10.1328125" style="58" customWidth="1"/>
    <col min="3336" max="3336" width="11.53125" style="58" customWidth="1"/>
    <col min="3337" max="3337" width="8.46484375" style="58" customWidth="1"/>
    <col min="3338" max="3338" width="10.19921875" style="58" customWidth="1"/>
    <col min="3339" max="3339" width="6.1328125" style="58" customWidth="1"/>
    <col min="3340" max="3340" width="11.46484375" style="58" customWidth="1"/>
    <col min="3341" max="3341" width="12.19921875" style="58" customWidth="1"/>
    <col min="3342" max="3342" width="12.796875" style="58" customWidth="1"/>
    <col min="3343" max="3343" width="7.1328125" style="58" customWidth="1"/>
    <col min="3344" max="3344" width="11.53125" style="58" customWidth="1"/>
    <col min="3345" max="3345" width="8.796875" style="58" customWidth="1"/>
    <col min="3346" max="3346" width="10.19921875" style="58" customWidth="1"/>
    <col min="3347" max="3347" width="11.46484375" style="58" customWidth="1"/>
    <col min="3348" max="3348" width="17.19921875" style="58" customWidth="1"/>
    <col min="3349" max="3589" width="9.1328125" style="58"/>
    <col min="3590" max="3590" width="3.1328125" style="58" customWidth="1"/>
    <col min="3591" max="3591" width="10.1328125" style="58" customWidth="1"/>
    <col min="3592" max="3592" width="11.53125" style="58" customWidth="1"/>
    <col min="3593" max="3593" width="8.46484375" style="58" customWidth="1"/>
    <col min="3594" max="3594" width="10.19921875" style="58" customWidth="1"/>
    <col min="3595" max="3595" width="6.1328125" style="58" customWidth="1"/>
    <col min="3596" max="3596" width="11.46484375" style="58" customWidth="1"/>
    <col min="3597" max="3597" width="12.19921875" style="58" customWidth="1"/>
    <col min="3598" max="3598" width="12.796875" style="58" customWidth="1"/>
    <col min="3599" max="3599" width="7.1328125" style="58" customWidth="1"/>
    <col min="3600" max="3600" width="11.53125" style="58" customWidth="1"/>
    <col min="3601" max="3601" width="8.796875" style="58" customWidth="1"/>
    <col min="3602" max="3602" width="10.19921875" style="58" customWidth="1"/>
    <col min="3603" max="3603" width="11.46484375" style="58" customWidth="1"/>
    <col min="3604" max="3604" width="17.19921875" style="58" customWidth="1"/>
    <col min="3605" max="3845" width="9.1328125" style="58"/>
    <col min="3846" max="3846" width="3.1328125" style="58" customWidth="1"/>
    <col min="3847" max="3847" width="10.1328125" style="58" customWidth="1"/>
    <col min="3848" max="3848" width="11.53125" style="58" customWidth="1"/>
    <col min="3849" max="3849" width="8.46484375" style="58" customWidth="1"/>
    <col min="3850" max="3850" width="10.19921875" style="58" customWidth="1"/>
    <col min="3851" max="3851" width="6.1328125" style="58" customWidth="1"/>
    <col min="3852" max="3852" width="11.46484375" style="58" customWidth="1"/>
    <col min="3853" max="3853" width="12.19921875" style="58" customWidth="1"/>
    <col min="3854" max="3854" width="12.796875" style="58" customWidth="1"/>
    <col min="3855" max="3855" width="7.1328125" style="58" customWidth="1"/>
    <col min="3856" max="3856" width="11.53125" style="58" customWidth="1"/>
    <col min="3857" max="3857" width="8.796875" style="58" customWidth="1"/>
    <col min="3858" max="3858" width="10.19921875" style="58" customWidth="1"/>
    <col min="3859" max="3859" width="11.46484375" style="58" customWidth="1"/>
    <col min="3860" max="3860" width="17.19921875" style="58" customWidth="1"/>
    <col min="3861" max="4101" width="9.1328125" style="58"/>
    <col min="4102" max="4102" width="3.1328125" style="58" customWidth="1"/>
    <col min="4103" max="4103" width="10.1328125" style="58" customWidth="1"/>
    <col min="4104" max="4104" width="11.53125" style="58" customWidth="1"/>
    <col min="4105" max="4105" width="8.46484375" style="58" customWidth="1"/>
    <col min="4106" max="4106" width="10.19921875" style="58" customWidth="1"/>
    <col min="4107" max="4107" width="6.1328125" style="58" customWidth="1"/>
    <col min="4108" max="4108" width="11.46484375" style="58" customWidth="1"/>
    <col min="4109" max="4109" width="12.19921875" style="58" customWidth="1"/>
    <col min="4110" max="4110" width="12.796875" style="58" customWidth="1"/>
    <col min="4111" max="4111" width="7.1328125" style="58" customWidth="1"/>
    <col min="4112" max="4112" width="11.53125" style="58" customWidth="1"/>
    <col min="4113" max="4113" width="8.796875" style="58" customWidth="1"/>
    <col min="4114" max="4114" width="10.19921875" style="58" customWidth="1"/>
    <col min="4115" max="4115" width="11.46484375" style="58" customWidth="1"/>
    <col min="4116" max="4116" width="17.19921875" style="58" customWidth="1"/>
    <col min="4117" max="4357" width="9.1328125" style="58"/>
    <col min="4358" max="4358" width="3.1328125" style="58" customWidth="1"/>
    <col min="4359" max="4359" width="10.1328125" style="58" customWidth="1"/>
    <col min="4360" max="4360" width="11.53125" style="58" customWidth="1"/>
    <col min="4361" max="4361" width="8.46484375" style="58" customWidth="1"/>
    <col min="4362" max="4362" width="10.19921875" style="58" customWidth="1"/>
    <col min="4363" max="4363" width="6.1328125" style="58" customWidth="1"/>
    <col min="4364" max="4364" width="11.46484375" style="58" customWidth="1"/>
    <col min="4365" max="4365" width="12.19921875" style="58" customWidth="1"/>
    <col min="4366" max="4366" width="12.796875" style="58" customWidth="1"/>
    <col min="4367" max="4367" width="7.1328125" style="58" customWidth="1"/>
    <col min="4368" max="4368" width="11.53125" style="58" customWidth="1"/>
    <col min="4369" max="4369" width="8.796875" style="58" customWidth="1"/>
    <col min="4370" max="4370" width="10.19921875" style="58" customWidth="1"/>
    <col min="4371" max="4371" width="11.46484375" style="58" customWidth="1"/>
    <col min="4372" max="4372" width="17.19921875" style="58" customWidth="1"/>
    <col min="4373" max="4613" width="9.1328125" style="58"/>
    <col min="4614" max="4614" width="3.1328125" style="58" customWidth="1"/>
    <col min="4615" max="4615" width="10.1328125" style="58" customWidth="1"/>
    <col min="4616" max="4616" width="11.53125" style="58" customWidth="1"/>
    <col min="4617" max="4617" width="8.46484375" style="58" customWidth="1"/>
    <col min="4618" max="4618" width="10.19921875" style="58" customWidth="1"/>
    <col min="4619" max="4619" width="6.1328125" style="58" customWidth="1"/>
    <col min="4620" max="4620" width="11.46484375" style="58" customWidth="1"/>
    <col min="4621" max="4621" width="12.19921875" style="58" customWidth="1"/>
    <col min="4622" max="4622" width="12.796875" style="58" customWidth="1"/>
    <col min="4623" max="4623" width="7.1328125" style="58" customWidth="1"/>
    <col min="4624" max="4624" width="11.53125" style="58" customWidth="1"/>
    <col min="4625" max="4625" width="8.796875" style="58" customWidth="1"/>
    <col min="4626" max="4626" width="10.19921875" style="58" customWidth="1"/>
    <col min="4627" max="4627" width="11.46484375" style="58" customWidth="1"/>
    <col min="4628" max="4628" width="17.19921875" style="58" customWidth="1"/>
    <col min="4629" max="4869" width="9.1328125" style="58"/>
    <col min="4870" max="4870" width="3.1328125" style="58" customWidth="1"/>
    <col min="4871" max="4871" width="10.1328125" style="58" customWidth="1"/>
    <col min="4872" max="4872" width="11.53125" style="58" customWidth="1"/>
    <col min="4873" max="4873" width="8.46484375" style="58" customWidth="1"/>
    <col min="4874" max="4874" width="10.19921875" style="58" customWidth="1"/>
    <col min="4875" max="4875" width="6.1328125" style="58" customWidth="1"/>
    <col min="4876" max="4876" width="11.46484375" style="58" customWidth="1"/>
    <col min="4877" max="4877" width="12.19921875" style="58" customWidth="1"/>
    <col min="4878" max="4878" width="12.796875" style="58" customWidth="1"/>
    <col min="4879" max="4879" width="7.1328125" style="58" customWidth="1"/>
    <col min="4880" max="4880" width="11.53125" style="58" customWidth="1"/>
    <col min="4881" max="4881" width="8.796875" style="58" customWidth="1"/>
    <col min="4882" max="4882" width="10.19921875" style="58" customWidth="1"/>
    <col min="4883" max="4883" width="11.46484375" style="58" customWidth="1"/>
    <col min="4884" max="4884" width="17.19921875" style="58" customWidth="1"/>
    <col min="4885" max="5125" width="9.1328125" style="58"/>
    <col min="5126" max="5126" width="3.1328125" style="58" customWidth="1"/>
    <col min="5127" max="5127" width="10.1328125" style="58" customWidth="1"/>
    <col min="5128" max="5128" width="11.53125" style="58" customWidth="1"/>
    <col min="5129" max="5129" width="8.46484375" style="58" customWidth="1"/>
    <col min="5130" max="5130" width="10.19921875" style="58" customWidth="1"/>
    <col min="5131" max="5131" width="6.1328125" style="58" customWidth="1"/>
    <col min="5132" max="5132" width="11.46484375" style="58" customWidth="1"/>
    <col min="5133" max="5133" width="12.19921875" style="58" customWidth="1"/>
    <col min="5134" max="5134" width="12.796875" style="58" customWidth="1"/>
    <col min="5135" max="5135" width="7.1328125" style="58" customWidth="1"/>
    <col min="5136" max="5136" width="11.53125" style="58" customWidth="1"/>
    <col min="5137" max="5137" width="8.796875" style="58" customWidth="1"/>
    <col min="5138" max="5138" width="10.19921875" style="58" customWidth="1"/>
    <col min="5139" max="5139" width="11.46484375" style="58" customWidth="1"/>
    <col min="5140" max="5140" width="17.19921875" style="58" customWidth="1"/>
    <col min="5141" max="5381" width="9.1328125" style="58"/>
    <col min="5382" max="5382" width="3.1328125" style="58" customWidth="1"/>
    <col min="5383" max="5383" width="10.1328125" style="58" customWidth="1"/>
    <col min="5384" max="5384" width="11.53125" style="58" customWidth="1"/>
    <col min="5385" max="5385" width="8.46484375" style="58" customWidth="1"/>
    <col min="5386" max="5386" width="10.19921875" style="58" customWidth="1"/>
    <col min="5387" max="5387" width="6.1328125" style="58" customWidth="1"/>
    <col min="5388" max="5388" width="11.46484375" style="58" customWidth="1"/>
    <col min="5389" max="5389" width="12.19921875" style="58" customWidth="1"/>
    <col min="5390" max="5390" width="12.796875" style="58" customWidth="1"/>
    <col min="5391" max="5391" width="7.1328125" style="58" customWidth="1"/>
    <col min="5392" max="5392" width="11.53125" style="58" customWidth="1"/>
    <col min="5393" max="5393" width="8.796875" style="58" customWidth="1"/>
    <col min="5394" max="5394" width="10.19921875" style="58" customWidth="1"/>
    <col min="5395" max="5395" width="11.46484375" style="58" customWidth="1"/>
    <col min="5396" max="5396" width="17.19921875" style="58" customWidth="1"/>
    <col min="5397" max="5637" width="9.1328125" style="58"/>
    <col min="5638" max="5638" width="3.1328125" style="58" customWidth="1"/>
    <col min="5639" max="5639" width="10.1328125" style="58" customWidth="1"/>
    <col min="5640" max="5640" width="11.53125" style="58" customWidth="1"/>
    <col min="5641" max="5641" width="8.46484375" style="58" customWidth="1"/>
    <col min="5642" max="5642" width="10.19921875" style="58" customWidth="1"/>
    <col min="5643" max="5643" width="6.1328125" style="58" customWidth="1"/>
    <col min="5644" max="5644" width="11.46484375" style="58" customWidth="1"/>
    <col min="5645" max="5645" width="12.19921875" style="58" customWidth="1"/>
    <col min="5646" max="5646" width="12.796875" style="58" customWidth="1"/>
    <col min="5647" max="5647" width="7.1328125" style="58" customWidth="1"/>
    <col min="5648" max="5648" width="11.53125" style="58" customWidth="1"/>
    <col min="5649" max="5649" width="8.796875" style="58" customWidth="1"/>
    <col min="5650" max="5650" width="10.19921875" style="58" customWidth="1"/>
    <col min="5651" max="5651" width="11.46484375" style="58" customWidth="1"/>
    <col min="5652" max="5652" width="17.19921875" style="58" customWidth="1"/>
    <col min="5653" max="5893" width="9.1328125" style="58"/>
    <col min="5894" max="5894" width="3.1328125" style="58" customWidth="1"/>
    <col min="5895" max="5895" width="10.1328125" style="58" customWidth="1"/>
    <col min="5896" max="5896" width="11.53125" style="58" customWidth="1"/>
    <col min="5897" max="5897" width="8.46484375" style="58" customWidth="1"/>
    <col min="5898" max="5898" width="10.19921875" style="58" customWidth="1"/>
    <col min="5899" max="5899" width="6.1328125" style="58" customWidth="1"/>
    <col min="5900" max="5900" width="11.46484375" style="58" customWidth="1"/>
    <col min="5901" max="5901" width="12.19921875" style="58" customWidth="1"/>
    <col min="5902" max="5902" width="12.796875" style="58" customWidth="1"/>
    <col min="5903" max="5903" width="7.1328125" style="58" customWidth="1"/>
    <col min="5904" max="5904" width="11.53125" style="58" customWidth="1"/>
    <col min="5905" max="5905" width="8.796875" style="58" customWidth="1"/>
    <col min="5906" max="5906" width="10.19921875" style="58" customWidth="1"/>
    <col min="5907" max="5907" width="11.46484375" style="58" customWidth="1"/>
    <col min="5908" max="5908" width="17.19921875" style="58" customWidth="1"/>
    <col min="5909" max="6149" width="9.1328125" style="58"/>
    <col min="6150" max="6150" width="3.1328125" style="58" customWidth="1"/>
    <col min="6151" max="6151" width="10.1328125" style="58" customWidth="1"/>
    <col min="6152" max="6152" width="11.53125" style="58" customWidth="1"/>
    <col min="6153" max="6153" width="8.46484375" style="58" customWidth="1"/>
    <col min="6154" max="6154" width="10.19921875" style="58" customWidth="1"/>
    <col min="6155" max="6155" width="6.1328125" style="58" customWidth="1"/>
    <col min="6156" max="6156" width="11.46484375" style="58" customWidth="1"/>
    <col min="6157" max="6157" width="12.19921875" style="58" customWidth="1"/>
    <col min="6158" max="6158" width="12.796875" style="58" customWidth="1"/>
    <col min="6159" max="6159" width="7.1328125" style="58" customWidth="1"/>
    <col min="6160" max="6160" width="11.53125" style="58" customWidth="1"/>
    <col min="6161" max="6161" width="8.796875" style="58" customWidth="1"/>
    <col min="6162" max="6162" width="10.19921875" style="58" customWidth="1"/>
    <col min="6163" max="6163" width="11.46484375" style="58" customWidth="1"/>
    <col min="6164" max="6164" width="17.19921875" style="58" customWidth="1"/>
    <col min="6165" max="6405" width="9.1328125" style="58"/>
    <col min="6406" max="6406" width="3.1328125" style="58" customWidth="1"/>
    <col min="6407" max="6407" width="10.1328125" style="58" customWidth="1"/>
    <col min="6408" max="6408" width="11.53125" style="58" customWidth="1"/>
    <col min="6409" max="6409" width="8.46484375" style="58" customWidth="1"/>
    <col min="6410" max="6410" width="10.19921875" style="58" customWidth="1"/>
    <col min="6411" max="6411" width="6.1328125" style="58" customWidth="1"/>
    <col min="6412" max="6412" width="11.46484375" style="58" customWidth="1"/>
    <col min="6413" max="6413" width="12.19921875" style="58" customWidth="1"/>
    <col min="6414" max="6414" width="12.796875" style="58" customWidth="1"/>
    <col min="6415" max="6415" width="7.1328125" style="58" customWidth="1"/>
    <col min="6416" max="6416" width="11.53125" style="58" customWidth="1"/>
    <col min="6417" max="6417" width="8.796875" style="58" customWidth="1"/>
    <col min="6418" max="6418" width="10.19921875" style="58" customWidth="1"/>
    <col min="6419" max="6419" width="11.46484375" style="58" customWidth="1"/>
    <col min="6420" max="6420" width="17.19921875" style="58" customWidth="1"/>
    <col min="6421" max="6661" width="9.1328125" style="58"/>
    <col min="6662" max="6662" width="3.1328125" style="58" customWidth="1"/>
    <col min="6663" max="6663" width="10.1328125" style="58" customWidth="1"/>
    <col min="6664" max="6664" width="11.53125" style="58" customWidth="1"/>
    <col min="6665" max="6665" width="8.46484375" style="58" customWidth="1"/>
    <col min="6666" max="6666" width="10.19921875" style="58" customWidth="1"/>
    <col min="6667" max="6667" width="6.1328125" style="58" customWidth="1"/>
    <col min="6668" max="6668" width="11.46484375" style="58" customWidth="1"/>
    <col min="6669" max="6669" width="12.19921875" style="58" customWidth="1"/>
    <col min="6670" max="6670" width="12.796875" style="58" customWidth="1"/>
    <col min="6671" max="6671" width="7.1328125" style="58" customWidth="1"/>
    <col min="6672" max="6672" width="11.53125" style="58" customWidth="1"/>
    <col min="6673" max="6673" width="8.796875" style="58" customWidth="1"/>
    <col min="6674" max="6674" width="10.19921875" style="58" customWidth="1"/>
    <col min="6675" max="6675" width="11.46484375" style="58" customWidth="1"/>
    <col min="6676" max="6676" width="17.19921875" style="58" customWidth="1"/>
    <col min="6677" max="6917" width="9.1328125" style="58"/>
    <col min="6918" max="6918" width="3.1328125" style="58" customWidth="1"/>
    <col min="6919" max="6919" width="10.1328125" style="58" customWidth="1"/>
    <col min="6920" max="6920" width="11.53125" style="58" customWidth="1"/>
    <col min="6921" max="6921" width="8.46484375" style="58" customWidth="1"/>
    <col min="6922" max="6922" width="10.19921875" style="58" customWidth="1"/>
    <col min="6923" max="6923" width="6.1328125" style="58" customWidth="1"/>
    <col min="6924" max="6924" width="11.46484375" style="58" customWidth="1"/>
    <col min="6925" max="6925" width="12.19921875" style="58" customWidth="1"/>
    <col min="6926" max="6926" width="12.796875" style="58" customWidth="1"/>
    <col min="6927" max="6927" width="7.1328125" style="58" customWidth="1"/>
    <col min="6928" max="6928" width="11.53125" style="58" customWidth="1"/>
    <col min="6929" max="6929" width="8.796875" style="58" customWidth="1"/>
    <col min="6930" max="6930" width="10.19921875" style="58" customWidth="1"/>
    <col min="6931" max="6931" width="11.46484375" style="58" customWidth="1"/>
    <col min="6932" max="6932" width="17.19921875" style="58" customWidth="1"/>
    <col min="6933" max="7173" width="9.1328125" style="58"/>
    <col min="7174" max="7174" width="3.1328125" style="58" customWidth="1"/>
    <col min="7175" max="7175" width="10.1328125" style="58" customWidth="1"/>
    <col min="7176" max="7176" width="11.53125" style="58" customWidth="1"/>
    <col min="7177" max="7177" width="8.46484375" style="58" customWidth="1"/>
    <col min="7178" max="7178" width="10.19921875" style="58" customWidth="1"/>
    <col min="7179" max="7179" width="6.1328125" style="58" customWidth="1"/>
    <col min="7180" max="7180" width="11.46484375" style="58" customWidth="1"/>
    <col min="7181" max="7181" width="12.19921875" style="58" customWidth="1"/>
    <col min="7182" max="7182" width="12.796875" style="58" customWidth="1"/>
    <col min="7183" max="7183" width="7.1328125" style="58" customWidth="1"/>
    <col min="7184" max="7184" width="11.53125" style="58" customWidth="1"/>
    <col min="7185" max="7185" width="8.796875" style="58" customWidth="1"/>
    <col min="7186" max="7186" width="10.19921875" style="58" customWidth="1"/>
    <col min="7187" max="7187" width="11.46484375" style="58" customWidth="1"/>
    <col min="7188" max="7188" width="17.19921875" style="58" customWidth="1"/>
    <col min="7189" max="7429" width="9.1328125" style="58"/>
    <col min="7430" max="7430" width="3.1328125" style="58" customWidth="1"/>
    <col min="7431" max="7431" width="10.1328125" style="58" customWidth="1"/>
    <col min="7432" max="7432" width="11.53125" style="58" customWidth="1"/>
    <col min="7433" max="7433" width="8.46484375" style="58" customWidth="1"/>
    <col min="7434" max="7434" width="10.19921875" style="58" customWidth="1"/>
    <col min="7435" max="7435" width="6.1328125" style="58" customWidth="1"/>
    <col min="7436" max="7436" width="11.46484375" style="58" customWidth="1"/>
    <col min="7437" max="7437" width="12.19921875" style="58" customWidth="1"/>
    <col min="7438" max="7438" width="12.796875" style="58" customWidth="1"/>
    <col min="7439" max="7439" width="7.1328125" style="58" customWidth="1"/>
    <col min="7440" max="7440" width="11.53125" style="58" customWidth="1"/>
    <col min="7441" max="7441" width="8.796875" style="58" customWidth="1"/>
    <col min="7442" max="7442" width="10.19921875" style="58" customWidth="1"/>
    <col min="7443" max="7443" width="11.46484375" style="58" customWidth="1"/>
    <col min="7444" max="7444" width="17.19921875" style="58" customWidth="1"/>
    <col min="7445" max="7685" width="9.1328125" style="58"/>
    <col min="7686" max="7686" width="3.1328125" style="58" customWidth="1"/>
    <col min="7687" max="7687" width="10.1328125" style="58" customWidth="1"/>
    <col min="7688" max="7688" width="11.53125" style="58" customWidth="1"/>
    <col min="7689" max="7689" width="8.46484375" style="58" customWidth="1"/>
    <col min="7690" max="7690" width="10.19921875" style="58" customWidth="1"/>
    <col min="7691" max="7691" width="6.1328125" style="58" customWidth="1"/>
    <col min="7692" max="7692" width="11.46484375" style="58" customWidth="1"/>
    <col min="7693" max="7693" width="12.19921875" style="58" customWidth="1"/>
    <col min="7694" max="7694" width="12.796875" style="58" customWidth="1"/>
    <col min="7695" max="7695" width="7.1328125" style="58" customWidth="1"/>
    <col min="7696" max="7696" width="11.53125" style="58" customWidth="1"/>
    <col min="7697" max="7697" width="8.796875" style="58" customWidth="1"/>
    <col min="7698" max="7698" width="10.19921875" style="58" customWidth="1"/>
    <col min="7699" max="7699" width="11.46484375" style="58" customWidth="1"/>
    <col min="7700" max="7700" width="17.19921875" style="58" customWidth="1"/>
    <col min="7701" max="7941" width="9.1328125" style="58"/>
    <col min="7942" max="7942" width="3.1328125" style="58" customWidth="1"/>
    <col min="7943" max="7943" width="10.1328125" style="58" customWidth="1"/>
    <col min="7944" max="7944" width="11.53125" style="58" customWidth="1"/>
    <col min="7945" max="7945" width="8.46484375" style="58" customWidth="1"/>
    <col min="7946" max="7946" width="10.19921875" style="58" customWidth="1"/>
    <col min="7947" max="7947" width="6.1328125" style="58" customWidth="1"/>
    <col min="7948" max="7948" width="11.46484375" style="58" customWidth="1"/>
    <col min="7949" max="7949" width="12.19921875" style="58" customWidth="1"/>
    <col min="7950" max="7950" width="12.796875" style="58" customWidth="1"/>
    <col min="7951" max="7951" width="7.1328125" style="58" customWidth="1"/>
    <col min="7952" max="7952" width="11.53125" style="58" customWidth="1"/>
    <col min="7953" max="7953" width="8.796875" style="58" customWidth="1"/>
    <col min="7954" max="7954" width="10.19921875" style="58" customWidth="1"/>
    <col min="7955" max="7955" width="11.46484375" style="58" customWidth="1"/>
    <col min="7956" max="7956" width="17.19921875" style="58" customWidth="1"/>
    <col min="7957" max="8197" width="9.1328125" style="58"/>
    <col min="8198" max="8198" width="3.1328125" style="58" customWidth="1"/>
    <col min="8199" max="8199" width="10.1328125" style="58" customWidth="1"/>
    <col min="8200" max="8200" width="11.53125" style="58" customWidth="1"/>
    <col min="8201" max="8201" width="8.46484375" style="58" customWidth="1"/>
    <col min="8202" max="8202" width="10.19921875" style="58" customWidth="1"/>
    <col min="8203" max="8203" width="6.1328125" style="58" customWidth="1"/>
    <col min="8204" max="8204" width="11.46484375" style="58" customWidth="1"/>
    <col min="8205" max="8205" width="12.19921875" style="58" customWidth="1"/>
    <col min="8206" max="8206" width="12.796875" style="58" customWidth="1"/>
    <col min="8207" max="8207" width="7.1328125" style="58" customWidth="1"/>
    <col min="8208" max="8208" width="11.53125" style="58" customWidth="1"/>
    <col min="8209" max="8209" width="8.796875" style="58" customWidth="1"/>
    <col min="8210" max="8210" width="10.19921875" style="58" customWidth="1"/>
    <col min="8211" max="8211" width="11.46484375" style="58" customWidth="1"/>
    <col min="8212" max="8212" width="17.19921875" style="58" customWidth="1"/>
    <col min="8213" max="8453" width="9.1328125" style="58"/>
    <col min="8454" max="8454" width="3.1328125" style="58" customWidth="1"/>
    <col min="8455" max="8455" width="10.1328125" style="58" customWidth="1"/>
    <col min="8456" max="8456" width="11.53125" style="58" customWidth="1"/>
    <col min="8457" max="8457" width="8.46484375" style="58" customWidth="1"/>
    <col min="8458" max="8458" width="10.19921875" style="58" customWidth="1"/>
    <col min="8459" max="8459" width="6.1328125" style="58" customWidth="1"/>
    <col min="8460" max="8460" width="11.46484375" style="58" customWidth="1"/>
    <col min="8461" max="8461" width="12.19921875" style="58" customWidth="1"/>
    <col min="8462" max="8462" width="12.796875" style="58" customWidth="1"/>
    <col min="8463" max="8463" width="7.1328125" style="58" customWidth="1"/>
    <col min="8464" max="8464" width="11.53125" style="58" customWidth="1"/>
    <col min="8465" max="8465" width="8.796875" style="58" customWidth="1"/>
    <col min="8466" max="8466" width="10.19921875" style="58" customWidth="1"/>
    <col min="8467" max="8467" width="11.46484375" style="58" customWidth="1"/>
    <col min="8468" max="8468" width="17.19921875" style="58" customWidth="1"/>
    <col min="8469" max="8709" width="9.1328125" style="58"/>
    <col min="8710" max="8710" width="3.1328125" style="58" customWidth="1"/>
    <col min="8711" max="8711" width="10.1328125" style="58" customWidth="1"/>
    <col min="8712" max="8712" width="11.53125" style="58" customWidth="1"/>
    <col min="8713" max="8713" width="8.46484375" style="58" customWidth="1"/>
    <col min="8714" max="8714" width="10.19921875" style="58" customWidth="1"/>
    <col min="8715" max="8715" width="6.1328125" style="58" customWidth="1"/>
    <col min="8716" max="8716" width="11.46484375" style="58" customWidth="1"/>
    <col min="8717" max="8717" width="12.19921875" style="58" customWidth="1"/>
    <col min="8718" max="8718" width="12.796875" style="58" customWidth="1"/>
    <col min="8719" max="8719" width="7.1328125" style="58" customWidth="1"/>
    <col min="8720" max="8720" width="11.53125" style="58" customWidth="1"/>
    <col min="8721" max="8721" width="8.796875" style="58" customWidth="1"/>
    <col min="8722" max="8722" width="10.19921875" style="58" customWidth="1"/>
    <col min="8723" max="8723" width="11.46484375" style="58" customWidth="1"/>
    <col min="8724" max="8724" width="17.19921875" style="58" customWidth="1"/>
    <col min="8725" max="8965" width="9.1328125" style="58"/>
    <col min="8966" max="8966" width="3.1328125" style="58" customWidth="1"/>
    <col min="8967" max="8967" width="10.1328125" style="58" customWidth="1"/>
    <col min="8968" max="8968" width="11.53125" style="58" customWidth="1"/>
    <col min="8969" max="8969" width="8.46484375" style="58" customWidth="1"/>
    <col min="8970" max="8970" width="10.19921875" style="58" customWidth="1"/>
    <col min="8971" max="8971" width="6.1328125" style="58" customWidth="1"/>
    <col min="8972" max="8972" width="11.46484375" style="58" customWidth="1"/>
    <col min="8973" max="8973" width="12.19921875" style="58" customWidth="1"/>
    <col min="8974" max="8974" width="12.796875" style="58" customWidth="1"/>
    <col min="8975" max="8975" width="7.1328125" style="58" customWidth="1"/>
    <col min="8976" max="8976" width="11.53125" style="58" customWidth="1"/>
    <col min="8977" max="8977" width="8.796875" style="58" customWidth="1"/>
    <col min="8978" max="8978" width="10.19921875" style="58" customWidth="1"/>
    <col min="8979" max="8979" width="11.46484375" style="58" customWidth="1"/>
    <col min="8980" max="8980" width="17.19921875" style="58" customWidth="1"/>
    <col min="8981" max="9221" width="9.1328125" style="58"/>
    <col min="9222" max="9222" width="3.1328125" style="58" customWidth="1"/>
    <col min="9223" max="9223" width="10.1328125" style="58" customWidth="1"/>
    <col min="9224" max="9224" width="11.53125" style="58" customWidth="1"/>
    <col min="9225" max="9225" width="8.46484375" style="58" customWidth="1"/>
    <col min="9226" max="9226" width="10.19921875" style="58" customWidth="1"/>
    <col min="9227" max="9227" width="6.1328125" style="58" customWidth="1"/>
    <col min="9228" max="9228" width="11.46484375" style="58" customWidth="1"/>
    <col min="9229" max="9229" width="12.19921875" style="58" customWidth="1"/>
    <col min="9230" max="9230" width="12.796875" style="58" customWidth="1"/>
    <col min="9231" max="9231" width="7.1328125" style="58" customWidth="1"/>
    <col min="9232" max="9232" width="11.53125" style="58" customWidth="1"/>
    <col min="9233" max="9233" width="8.796875" style="58" customWidth="1"/>
    <col min="9234" max="9234" width="10.19921875" style="58" customWidth="1"/>
    <col min="9235" max="9235" width="11.46484375" style="58" customWidth="1"/>
    <col min="9236" max="9236" width="17.19921875" style="58" customWidth="1"/>
    <col min="9237" max="9477" width="9.1328125" style="58"/>
    <col min="9478" max="9478" width="3.1328125" style="58" customWidth="1"/>
    <col min="9479" max="9479" width="10.1328125" style="58" customWidth="1"/>
    <col min="9480" max="9480" width="11.53125" style="58" customWidth="1"/>
    <col min="9481" max="9481" width="8.46484375" style="58" customWidth="1"/>
    <col min="9482" max="9482" width="10.19921875" style="58" customWidth="1"/>
    <col min="9483" max="9483" width="6.1328125" style="58" customWidth="1"/>
    <col min="9484" max="9484" width="11.46484375" style="58" customWidth="1"/>
    <col min="9485" max="9485" width="12.19921875" style="58" customWidth="1"/>
    <col min="9486" max="9486" width="12.796875" style="58" customWidth="1"/>
    <col min="9487" max="9487" width="7.1328125" style="58" customWidth="1"/>
    <col min="9488" max="9488" width="11.53125" style="58" customWidth="1"/>
    <col min="9489" max="9489" width="8.796875" style="58" customWidth="1"/>
    <col min="9490" max="9490" width="10.19921875" style="58" customWidth="1"/>
    <col min="9491" max="9491" width="11.46484375" style="58" customWidth="1"/>
    <col min="9492" max="9492" width="17.19921875" style="58" customWidth="1"/>
    <col min="9493" max="9733" width="9.1328125" style="58"/>
    <col min="9734" max="9734" width="3.1328125" style="58" customWidth="1"/>
    <col min="9735" max="9735" width="10.1328125" style="58" customWidth="1"/>
    <col min="9736" max="9736" width="11.53125" style="58" customWidth="1"/>
    <col min="9737" max="9737" width="8.46484375" style="58" customWidth="1"/>
    <col min="9738" max="9738" width="10.19921875" style="58" customWidth="1"/>
    <col min="9739" max="9739" width="6.1328125" style="58" customWidth="1"/>
    <col min="9740" max="9740" width="11.46484375" style="58" customWidth="1"/>
    <col min="9741" max="9741" width="12.19921875" style="58" customWidth="1"/>
    <col min="9742" max="9742" width="12.796875" style="58" customWidth="1"/>
    <col min="9743" max="9743" width="7.1328125" style="58" customWidth="1"/>
    <col min="9744" max="9744" width="11.53125" style="58" customWidth="1"/>
    <col min="9745" max="9745" width="8.796875" style="58" customWidth="1"/>
    <col min="9746" max="9746" width="10.19921875" style="58" customWidth="1"/>
    <col min="9747" max="9747" width="11.46484375" style="58" customWidth="1"/>
    <col min="9748" max="9748" width="17.19921875" style="58" customWidth="1"/>
    <col min="9749" max="9989" width="9.1328125" style="58"/>
    <col min="9990" max="9990" width="3.1328125" style="58" customWidth="1"/>
    <col min="9991" max="9991" width="10.1328125" style="58" customWidth="1"/>
    <col min="9992" max="9992" width="11.53125" style="58" customWidth="1"/>
    <col min="9993" max="9993" width="8.46484375" style="58" customWidth="1"/>
    <col min="9994" max="9994" width="10.19921875" style="58" customWidth="1"/>
    <col min="9995" max="9995" width="6.1328125" style="58" customWidth="1"/>
    <col min="9996" max="9996" width="11.46484375" style="58" customWidth="1"/>
    <col min="9997" max="9997" width="12.19921875" style="58" customWidth="1"/>
    <col min="9998" max="9998" width="12.796875" style="58" customWidth="1"/>
    <col min="9999" max="9999" width="7.1328125" style="58" customWidth="1"/>
    <col min="10000" max="10000" width="11.53125" style="58" customWidth="1"/>
    <col min="10001" max="10001" width="8.796875" style="58" customWidth="1"/>
    <col min="10002" max="10002" width="10.19921875" style="58" customWidth="1"/>
    <col min="10003" max="10003" width="11.46484375" style="58" customWidth="1"/>
    <col min="10004" max="10004" width="17.19921875" style="58" customWidth="1"/>
    <col min="10005" max="10245" width="9.1328125" style="58"/>
    <col min="10246" max="10246" width="3.1328125" style="58" customWidth="1"/>
    <col min="10247" max="10247" width="10.1328125" style="58" customWidth="1"/>
    <col min="10248" max="10248" width="11.53125" style="58" customWidth="1"/>
    <col min="10249" max="10249" width="8.46484375" style="58" customWidth="1"/>
    <col min="10250" max="10250" width="10.19921875" style="58" customWidth="1"/>
    <col min="10251" max="10251" width="6.1328125" style="58" customWidth="1"/>
    <col min="10252" max="10252" width="11.46484375" style="58" customWidth="1"/>
    <col min="10253" max="10253" width="12.19921875" style="58" customWidth="1"/>
    <col min="10254" max="10254" width="12.796875" style="58" customWidth="1"/>
    <col min="10255" max="10255" width="7.1328125" style="58" customWidth="1"/>
    <col min="10256" max="10256" width="11.53125" style="58" customWidth="1"/>
    <col min="10257" max="10257" width="8.796875" style="58" customWidth="1"/>
    <col min="10258" max="10258" width="10.19921875" style="58" customWidth="1"/>
    <col min="10259" max="10259" width="11.46484375" style="58" customWidth="1"/>
    <col min="10260" max="10260" width="17.19921875" style="58" customWidth="1"/>
    <col min="10261" max="10501" width="9.1328125" style="58"/>
    <col min="10502" max="10502" width="3.1328125" style="58" customWidth="1"/>
    <col min="10503" max="10503" width="10.1328125" style="58" customWidth="1"/>
    <col min="10504" max="10504" width="11.53125" style="58" customWidth="1"/>
    <col min="10505" max="10505" width="8.46484375" style="58" customWidth="1"/>
    <col min="10506" max="10506" width="10.19921875" style="58" customWidth="1"/>
    <col min="10507" max="10507" width="6.1328125" style="58" customWidth="1"/>
    <col min="10508" max="10508" width="11.46484375" style="58" customWidth="1"/>
    <col min="10509" max="10509" width="12.19921875" style="58" customWidth="1"/>
    <col min="10510" max="10510" width="12.796875" style="58" customWidth="1"/>
    <col min="10511" max="10511" width="7.1328125" style="58" customWidth="1"/>
    <col min="10512" max="10512" width="11.53125" style="58" customWidth="1"/>
    <col min="10513" max="10513" width="8.796875" style="58" customWidth="1"/>
    <col min="10514" max="10514" width="10.19921875" style="58" customWidth="1"/>
    <col min="10515" max="10515" width="11.46484375" style="58" customWidth="1"/>
    <col min="10516" max="10516" width="17.19921875" style="58" customWidth="1"/>
    <col min="10517" max="10757" width="9.1328125" style="58"/>
    <col min="10758" max="10758" width="3.1328125" style="58" customWidth="1"/>
    <col min="10759" max="10759" width="10.1328125" style="58" customWidth="1"/>
    <col min="10760" max="10760" width="11.53125" style="58" customWidth="1"/>
    <col min="10761" max="10761" width="8.46484375" style="58" customWidth="1"/>
    <col min="10762" max="10762" width="10.19921875" style="58" customWidth="1"/>
    <col min="10763" max="10763" width="6.1328125" style="58" customWidth="1"/>
    <col min="10764" max="10764" width="11.46484375" style="58" customWidth="1"/>
    <col min="10765" max="10765" width="12.19921875" style="58" customWidth="1"/>
    <col min="10766" max="10766" width="12.796875" style="58" customWidth="1"/>
    <col min="10767" max="10767" width="7.1328125" style="58" customWidth="1"/>
    <col min="10768" max="10768" width="11.53125" style="58" customWidth="1"/>
    <col min="10769" max="10769" width="8.796875" style="58" customWidth="1"/>
    <col min="10770" max="10770" width="10.19921875" style="58" customWidth="1"/>
    <col min="10771" max="10771" width="11.46484375" style="58" customWidth="1"/>
    <col min="10772" max="10772" width="17.19921875" style="58" customWidth="1"/>
    <col min="10773" max="11013" width="9.1328125" style="58"/>
    <col min="11014" max="11014" width="3.1328125" style="58" customWidth="1"/>
    <col min="11015" max="11015" width="10.1328125" style="58" customWidth="1"/>
    <col min="11016" max="11016" width="11.53125" style="58" customWidth="1"/>
    <col min="11017" max="11017" width="8.46484375" style="58" customWidth="1"/>
    <col min="11018" max="11018" width="10.19921875" style="58" customWidth="1"/>
    <col min="11019" max="11019" width="6.1328125" style="58" customWidth="1"/>
    <col min="11020" max="11020" width="11.46484375" style="58" customWidth="1"/>
    <col min="11021" max="11021" width="12.19921875" style="58" customWidth="1"/>
    <col min="11022" max="11022" width="12.796875" style="58" customWidth="1"/>
    <col min="11023" max="11023" width="7.1328125" style="58" customWidth="1"/>
    <col min="11024" max="11024" width="11.53125" style="58" customWidth="1"/>
    <col min="11025" max="11025" width="8.796875" style="58" customWidth="1"/>
    <col min="11026" max="11026" width="10.19921875" style="58" customWidth="1"/>
    <col min="11027" max="11027" width="11.46484375" style="58" customWidth="1"/>
    <col min="11028" max="11028" width="17.19921875" style="58" customWidth="1"/>
    <col min="11029" max="11269" width="9.1328125" style="58"/>
    <col min="11270" max="11270" width="3.1328125" style="58" customWidth="1"/>
    <col min="11271" max="11271" width="10.1328125" style="58" customWidth="1"/>
    <col min="11272" max="11272" width="11.53125" style="58" customWidth="1"/>
    <col min="11273" max="11273" width="8.46484375" style="58" customWidth="1"/>
    <col min="11274" max="11274" width="10.19921875" style="58" customWidth="1"/>
    <col min="11275" max="11275" width="6.1328125" style="58" customWidth="1"/>
    <col min="11276" max="11276" width="11.46484375" style="58" customWidth="1"/>
    <col min="11277" max="11277" width="12.19921875" style="58" customWidth="1"/>
    <col min="11278" max="11278" width="12.796875" style="58" customWidth="1"/>
    <col min="11279" max="11279" width="7.1328125" style="58" customWidth="1"/>
    <col min="11280" max="11280" width="11.53125" style="58" customWidth="1"/>
    <col min="11281" max="11281" width="8.796875" style="58" customWidth="1"/>
    <col min="11282" max="11282" width="10.19921875" style="58" customWidth="1"/>
    <col min="11283" max="11283" width="11.46484375" style="58" customWidth="1"/>
    <col min="11284" max="11284" width="17.19921875" style="58" customWidth="1"/>
    <col min="11285" max="11525" width="9.1328125" style="58"/>
    <col min="11526" max="11526" width="3.1328125" style="58" customWidth="1"/>
    <col min="11527" max="11527" width="10.1328125" style="58" customWidth="1"/>
    <col min="11528" max="11528" width="11.53125" style="58" customWidth="1"/>
    <col min="11529" max="11529" width="8.46484375" style="58" customWidth="1"/>
    <col min="11530" max="11530" width="10.19921875" style="58" customWidth="1"/>
    <col min="11531" max="11531" width="6.1328125" style="58" customWidth="1"/>
    <col min="11532" max="11532" width="11.46484375" style="58" customWidth="1"/>
    <col min="11533" max="11533" width="12.19921875" style="58" customWidth="1"/>
    <col min="11534" max="11534" width="12.796875" style="58" customWidth="1"/>
    <col min="11535" max="11535" width="7.1328125" style="58" customWidth="1"/>
    <col min="11536" max="11536" width="11.53125" style="58" customWidth="1"/>
    <col min="11537" max="11537" width="8.796875" style="58" customWidth="1"/>
    <col min="11538" max="11538" width="10.19921875" style="58" customWidth="1"/>
    <col min="11539" max="11539" width="11.46484375" style="58" customWidth="1"/>
    <col min="11540" max="11540" width="17.19921875" style="58" customWidth="1"/>
    <col min="11541" max="11781" width="9.1328125" style="58"/>
    <col min="11782" max="11782" width="3.1328125" style="58" customWidth="1"/>
    <col min="11783" max="11783" width="10.1328125" style="58" customWidth="1"/>
    <col min="11784" max="11784" width="11.53125" style="58" customWidth="1"/>
    <col min="11785" max="11785" width="8.46484375" style="58" customWidth="1"/>
    <col min="11786" max="11786" width="10.19921875" style="58" customWidth="1"/>
    <col min="11787" max="11787" width="6.1328125" style="58" customWidth="1"/>
    <col min="11788" max="11788" width="11.46484375" style="58" customWidth="1"/>
    <col min="11789" max="11789" width="12.19921875" style="58" customWidth="1"/>
    <col min="11790" max="11790" width="12.796875" style="58" customWidth="1"/>
    <col min="11791" max="11791" width="7.1328125" style="58" customWidth="1"/>
    <col min="11792" max="11792" width="11.53125" style="58" customWidth="1"/>
    <col min="11793" max="11793" width="8.796875" style="58" customWidth="1"/>
    <col min="11794" max="11794" width="10.19921875" style="58" customWidth="1"/>
    <col min="11795" max="11795" width="11.46484375" style="58" customWidth="1"/>
    <col min="11796" max="11796" width="17.19921875" style="58" customWidth="1"/>
    <col min="11797" max="12037" width="9.1328125" style="58"/>
    <col min="12038" max="12038" width="3.1328125" style="58" customWidth="1"/>
    <col min="12039" max="12039" width="10.1328125" style="58" customWidth="1"/>
    <col min="12040" max="12040" width="11.53125" style="58" customWidth="1"/>
    <col min="12041" max="12041" width="8.46484375" style="58" customWidth="1"/>
    <col min="12042" max="12042" width="10.19921875" style="58" customWidth="1"/>
    <col min="12043" max="12043" width="6.1328125" style="58" customWidth="1"/>
    <col min="12044" max="12044" width="11.46484375" style="58" customWidth="1"/>
    <col min="12045" max="12045" width="12.19921875" style="58" customWidth="1"/>
    <col min="12046" max="12046" width="12.796875" style="58" customWidth="1"/>
    <col min="12047" max="12047" width="7.1328125" style="58" customWidth="1"/>
    <col min="12048" max="12048" width="11.53125" style="58" customWidth="1"/>
    <col min="12049" max="12049" width="8.796875" style="58" customWidth="1"/>
    <col min="12050" max="12050" width="10.19921875" style="58" customWidth="1"/>
    <col min="12051" max="12051" width="11.46484375" style="58" customWidth="1"/>
    <col min="12052" max="12052" width="17.19921875" style="58" customWidth="1"/>
    <col min="12053" max="12293" width="9.1328125" style="58"/>
    <col min="12294" max="12294" width="3.1328125" style="58" customWidth="1"/>
    <col min="12295" max="12295" width="10.1328125" style="58" customWidth="1"/>
    <col min="12296" max="12296" width="11.53125" style="58" customWidth="1"/>
    <col min="12297" max="12297" width="8.46484375" style="58" customWidth="1"/>
    <col min="12298" max="12298" width="10.19921875" style="58" customWidth="1"/>
    <col min="12299" max="12299" width="6.1328125" style="58" customWidth="1"/>
    <col min="12300" max="12300" width="11.46484375" style="58" customWidth="1"/>
    <col min="12301" max="12301" width="12.19921875" style="58" customWidth="1"/>
    <col min="12302" max="12302" width="12.796875" style="58" customWidth="1"/>
    <col min="12303" max="12303" width="7.1328125" style="58" customWidth="1"/>
    <col min="12304" max="12304" width="11.53125" style="58" customWidth="1"/>
    <col min="12305" max="12305" width="8.796875" style="58" customWidth="1"/>
    <col min="12306" max="12306" width="10.19921875" style="58" customWidth="1"/>
    <col min="12307" max="12307" width="11.46484375" style="58" customWidth="1"/>
    <col min="12308" max="12308" width="17.19921875" style="58" customWidth="1"/>
    <col min="12309" max="12549" width="9.1328125" style="58"/>
    <col min="12550" max="12550" width="3.1328125" style="58" customWidth="1"/>
    <col min="12551" max="12551" width="10.1328125" style="58" customWidth="1"/>
    <col min="12552" max="12552" width="11.53125" style="58" customWidth="1"/>
    <col min="12553" max="12553" width="8.46484375" style="58" customWidth="1"/>
    <col min="12554" max="12554" width="10.19921875" style="58" customWidth="1"/>
    <col min="12555" max="12555" width="6.1328125" style="58" customWidth="1"/>
    <col min="12556" max="12556" width="11.46484375" style="58" customWidth="1"/>
    <col min="12557" max="12557" width="12.19921875" style="58" customWidth="1"/>
    <col min="12558" max="12558" width="12.796875" style="58" customWidth="1"/>
    <col min="12559" max="12559" width="7.1328125" style="58" customWidth="1"/>
    <col min="12560" max="12560" width="11.53125" style="58" customWidth="1"/>
    <col min="12561" max="12561" width="8.796875" style="58" customWidth="1"/>
    <col min="12562" max="12562" width="10.19921875" style="58" customWidth="1"/>
    <col min="12563" max="12563" width="11.46484375" style="58" customWidth="1"/>
    <col min="12564" max="12564" width="17.19921875" style="58" customWidth="1"/>
    <col min="12565" max="12805" width="9.1328125" style="58"/>
    <col min="12806" max="12806" width="3.1328125" style="58" customWidth="1"/>
    <col min="12807" max="12807" width="10.1328125" style="58" customWidth="1"/>
    <col min="12808" max="12808" width="11.53125" style="58" customWidth="1"/>
    <col min="12809" max="12809" width="8.46484375" style="58" customWidth="1"/>
    <col min="12810" max="12810" width="10.19921875" style="58" customWidth="1"/>
    <col min="12811" max="12811" width="6.1328125" style="58" customWidth="1"/>
    <col min="12812" max="12812" width="11.46484375" style="58" customWidth="1"/>
    <col min="12813" max="12813" width="12.19921875" style="58" customWidth="1"/>
    <col min="12814" max="12814" width="12.796875" style="58" customWidth="1"/>
    <col min="12815" max="12815" width="7.1328125" style="58" customWidth="1"/>
    <col min="12816" max="12816" width="11.53125" style="58" customWidth="1"/>
    <col min="12817" max="12817" width="8.796875" style="58" customWidth="1"/>
    <col min="12818" max="12818" width="10.19921875" style="58" customWidth="1"/>
    <col min="12819" max="12819" width="11.46484375" style="58" customWidth="1"/>
    <col min="12820" max="12820" width="17.19921875" style="58" customWidth="1"/>
    <col min="12821" max="13061" width="9.1328125" style="58"/>
    <col min="13062" max="13062" width="3.1328125" style="58" customWidth="1"/>
    <col min="13063" max="13063" width="10.1328125" style="58" customWidth="1"/>
    <col min="13064" max="13064" width="11.53125" style="58" customWidth="1"/>
    <col min="13065" max="13065" width="8.46484375" style="58" customWidth="1"/>
    <col min="13066" max="13066" width="10.19921875" style="58" customWidth="1"/>
    <col min="13067" max="13067" width="6.1328125" style="58" customWidth="1"/>
    <col min="13068" max="13068" width="11.46484375" style="58" customWidth="1"/>
    <col min="13069" max="13069" width="12.19921875" style="58" customWidth="1"/>
    <col min="13070" max="13070" width="12.796875" style="58" customWidth="1"/>
    <col min="13071" max="13071" width="7.1328125" style="58" customWidth="1"/>
    <col min="13072" max="13072" width="11.53125" style="58" customWidth="1"/>
    <col min="13073" max="13073" width="8.796875" style="58" customWidth="1"/>
    <col min="13074" max="13074" width="10.19921875" style="58" customWidth="1"/>
    <col min="13075" max="13075" width="11.46484375" style="58" customWidth="1"/>
    <col min="13076" max="13076" width="17.19921875" style="58" customWidth="1"/>
    <col min="13077" max="13317" width="9.1328125" style="58"/>
    <col min="13318" max="13318" width="3.1328125" style="58" customWidth="1"/>
    <col min="13319" max="13319" width="10.1328125" style="58" customWidth="1"/>
    <col min="13320" max="13320" width="11.53125" style="58" customWidth="1"/>
    <col min="13321" max="13321" width="8.46484375" style="58" customWidth="1"/>
    <col min="13322" max="13322" width="10.19921875" style="58" customWidth="1"/>
    <col min="13323" max="13323" width="6.1328125" style="58" customWidth="1"/>
    <col min="13324" max="13324" width="11.46484375" style="58" customWidth="1"/>
    <col min="13325" max="13325" width="12.19921875" style="58" customWidth="1"/>
    <col min="13326" max="13326" width="12.796875" style="58" customWidth="1"/>
    <col min="13327" max="13327" width="7.1328125" style="58" customWidth="1"/>
    <col min="13328" max="13328" width="11.53125" style="58" customWidth="1"/>
    <col min="13329" max="13329" width="8.796875" style="58" customWidth="1"/>
    <col min="13330" max="13330" width="10.19921875" style="58" customWidth="1"/>
    <col min="13331" max="13331" width="11.46484375" style="58" customWidth="1"/>
    <col min="13332" max="13332" width="17.19921875" style="58" customWidth="1"/>
    <col min="13333" max="13573" width="9.1328125" style="58"/>
    <col min="13574" max="13574" width="3.1328125" style="58" customWidth="1"/>
    <col min="13575" max="13575" width="10.1328125" style="58" customWidth="1"/>
    <col min="13576" max="13576" width="11.53125" style="58" customWidth="1"/>
    <col min="13577" max="13577" width="8.46484375" style="58" customWidth="1"/>
    <col min="13578" max="13578" width="10.19921875" style="58" customWidth="1"/>
    <col min="13579" max="13579" width="6.1328125" style="58" customWidth="1"/>
    <col min="13580" max="13580" width="11.46484375" style="58" customWidth="1"/>
    <col min="13581" max="13581" width="12.19921875" style="58" customWidth="1"/>
    <col min="13582" max="13582" width="12.796875" style="58" customWidth="1"/>
    <col min="13583" max="13583" width="7.1328125" style="58" customWidth="1"/>
    <col min="13584" max="13584" width="11.53125" style="58" customWidth="1"/>
    <col min="13585" max="13585" width="8.796875" style="58" customWidth="1"/>
    <col min="13586" max="13586" width="10.19921875" style="58" customWidth="1"/>
    <col min="13587" max="13587" width="11.46484375" style="58" customWidth="1"/>
    <col min="13588" max="13588" width="17.19921875" style="58" customWidth="1"/>
    <col min="13589" max="13829" width="9.1328125" style="58"/>
    <col min="13830" max="13830" width="3.1328125" style="58" customWidth="1"/>
    <col min="13831" max="13831" width="10.1328125" style="58" customWidth="1"/>
    <col min="13832" max="13832" width="11.53125" style="58" customWidth="1"/>
    <col min="13833" max="13833" width="8.46484375" style="58" customWidth="1"/>
    <col min="13834" max="13834" width="10.19921875" style="58" customWidth="1"/>
    <col min="13835" max="13835" width="6.1328125" style="58" customWidth="1"/>
    <col min="13836" max="13836" width="11.46484375" style="58" customWidth="1"/>
    <col min="13837" max="13837" width="12.19921875" style="58" customWidth="1"/>
    <col min="13838" max="13838" width="12.796875" style="58" customWidth="1"/>
    <col min="13839" max="13839" width="7.1328125" style="58" customWidth="1"/>
    <col min="13840" max="13840" width="11.53125" style="58" customWidth="1"/>
    <col min="13841" max="13841" width="8.796875" style="58" customWidth="1"/>
    <col min="13842" max="13842" width="10.19921875" style="58" customWidth="1"/>
    <col min="13843" max="13843" width="11.46484375" style="58" customWidth="1"/>
    <col min="13844" max="13844" width="17.19921875" style="58" customWidth="1"/>
    <col min="13845" max="14085" width="9.1328125" style="58"/>
    <col min="14086" max="14086" width="3.1328125" style="58" customWidth="1"/>
    <col min="14087" max="14087" width="10.1328125" style="58" customWidth="1"/>
    <col min="14088" max="14088" width="11.53125" style="58" customWidth="1"/>
    <col min="14089" max="14089" width="8.46484375" style="58" customWidth="1"/>
    <col min="14090" max="14090" width="10.19921875" style="58" customWidth="1"/>
    <col min="14091" max="14091" width="6.1328125" style="58" customWidth="1"/>
    <col min="14092" max="14092" width="11.46484375" style="58" customWidth="1"/>
    <col min="14093" max="14093" width="12.19921875" style="58" customWidth="1"/>
    <col min="14094" max="14094" width="12.796875" style="58" customWidth="1"/>
    <col min="14095" max="14095" width="7.1328125" style="58" customWidth="1"/>
    <col min="14096" max="14096" width="11.53125" style="58" customWidth="1"/>
    <col min="14097" max="14097" width="8.796875" style="58" customWidth="1"/>
    <col min="14098" max="14098" width="10.19921875" style="58" customWidth="1"/>
    <col min="14099" max="14099" width="11.46484375" style="58" customWidth="1"/>
    <col min="14100" max="14100" width="17.19921875" style="58" customWidth="1"/>
    <col min="14101" max="14341" width="9.1328125" style="58"/>
    <col min="14342" max="14342" width="3.1328125" style="58" customWidth="1"/>
    <col min="14343" max="14343" width="10.1328125" style="58" customWidth="1"/>
    <col min="14344" max="14344" width="11.53125" style="58" customWidth="1"/>
    <col min="14345" max="14345" width="8.46484375" style="58" customWidth="1"/>
    <col min="14346" max="14346" width="10.19921875" style="58" customWidth="1"/>
    <col min="14347" max="14347" width="6.1328125" style="58" customWidth="1"/>
    <col min="14348" max="14348" width="11.46484375" style="58" customWidth="1"/>
    <col min="14349" max="14349" width="12.19921875" style="58" customWidth="1"/>
    <col min="14350" max="14350" width="12.796875" style="58" customWidth="1"/>
    <col min="14351" max="14351" width="7.1328125" style="58" customWidth="1"/>
    <col min="14352" max="14352" width="11.53125" style="58" customWidth="1"/>
    <col min="14353" max="14353" width="8.796875" style="58" customWidth="1"/>
    <col min="14354" max="14354" width="10.19921875" style="58" customWidth="1"/>
    <col min="14355" max="14355" width="11.46484375" style="58" customWidth="1"/>
    <col min="14356" max="14356" width="17.19921875" style="58" customWidth="1"/>
    <col min="14357" max="14597" width="9.1328125" style="58"/>
    <col min="14598" max="14598" width="3.1328125" style="58" customWidth="1"/>
    <col min="14599" max="14599" width="10.1328125" style="58" customWidth="1"/>
    <col min="14600" max="14600" width="11.53125" style="58" customWidth="1"/>
    <col min="14601" max="14601" width="8.46484375" style="58" customWidth="1"/>
    <col min="14602" max="14602" width="10.19921875" style="58" customWidth="1"/>
    <col min="14603" max="14603" width="6.1328125" style="58" customWidth="1"/>
    <col min="14604" max="14604" width="11.46484375" style="58" customWidth="1"/>
    <col min="14605" max="14605" width="12.19921875" style="58" customWidth="1"/>
    <col min="14606" max="14606" width="12.796875" style="58" customWidth="1"/>
    <col min="14607" max="14607" width="7.1328125" style="58" customWidth="1"/>
    <col min="14608" max="14608" width="11.53125" style="58" customWidth="1"/>
    <col min="14609" max="14609" width="8.796875" style="58" customWidth="1"/>
    <col min="14610" max="14610" width="10.19921875" style="58" customWidth="1"/>
    <col min="14611" max="14611" width="11.46484375" style="58" customWidth="1"/>
    <col min="14612" max="14612" width="17.19921875" style="58" customWidth="1"/>
    <col min="14613" max="14853" width="9.1328125" style="58"/>
    <col min="14854" max="14854" width="3.1328125" style="58" customWidth="1"/>
    <col min="14855" max="14855" width="10.1328125" style="58" customWidth="1"/>
    <col min="14856" max="14856" width="11.53125" style="58" customWidth="1"/>
    <col min="14857" max="14857" width="8.46484375" style="58" customWidth="1"/>
    <col min="14858" max="14858" width="10.19921875" style="58" customWidth="1"/>
    <col min="14859" max="14859" width="6.1328125" style="58" customWidth="1"/>
    <col min="14860" max="14860" width="11.46484375" style="58" customWidth="1"/>
    <col min="14861" max="14861" width="12.19921875" style="58" customWidth="1"/>
    <col min="14862" max="14862" width="12.796875" style="58" customWidth="1"/>
    <col min="14863" max="14863" width="7.1328125" style="58" customWidth="1"/>
    <col min="14864" max="14864" width="11.53125" style="58" customWidth="1"/>
    <col min="14865" max="14865" width="8.796875" style="58" customWidth="1"/>
    <col min="14866" max="14866" width="10.19921875" style="58" customWidth="1"/>
    <col min="14867" max="14867" width="11.46484375" style="58" customWidth="1"/>
    <col min="14868" max="14868" width="17.19921875" style="58" customWidth="1"/>
    <col min="14869" max="15109" width="9.1328125" style="58"/>
    <col min="15110" max="15110" width="3.1328125" style="58" customWidth="1"/>
    <col min="15111" max="15111" width="10.1328125" style="58" customWidth="1"/>
    <col min="15112" max="15112" width="11.53125" style="58" customWidth="1"/>
    <col min="15113" max="15113" width="8.46484375" style="58" customWidth="1"/>
    <col min="15114" max="15114" width="10.19921875" style="58" customWidth="1"/>
    <col min="15115" max="15115" width="6.1328125" style="58" customWidth="1"/>
    <col min="15116" max="15116" width="11.46484375" style="58" customWidth="1"/>
    <col min="15117" max="15117" width="12.19921875" style="58" customWidth="1"/>
    <col min="15118" max="15118" width="12.796875" style="58" customWidth="1"/>
    <col min="15119" max="15119" width="7.1328125" style="58" customWidth="1"/>
    <col min="15120" max="15120" width="11.53125" style="58" customWidth="1"/>
    <col min="15121" max="15121" width="8.796875" style="58" customWidth="1"/>
    <col min="15122" max="15122" width="10.19921875" style="58" customWidth="1"/>
    <col min="15123" max="15123" width="11.46484375" style="58" customWidth="1"/>
    <col min="15124" max="15124" width="17.19921875" style="58" customWidth="1"/>
    <col min="15125" max="15365" width="9.1328125" style="58"/>
    <col min="15366" max="15366" width="3.1328125" style="58" customWidth="1"/>
    <col min="15367" max="15367" width="10.1328125" style="58" customWidth="1"/>
    <col min="15368" max="15368" width="11.53125" style="58" customWidth="1"/>
    <col min="15369" max="15369" width="8.46484375" style="58" customWidth="1"/>
    <col min="15370" max="15370" width="10.19921875" style="58" customWidth="1"/>
    <col min="15371" max="15371" width="6.1328125" style="58" customWidth="1"/>
    <col min="15372" max="15372" width="11.46484375" style="58" customWidth="1"/>
    <col min="15373" max="15373" width="12.19921875" style="58" customWidth="1"/>
    <col min="15374" max="15374" width="12.796875" style="58" customWidth="1"/>
    <col min="15375" max="15375" width="7.1328125" style="58" customWidth="1"/>
    <col min="15376" max="15376" width="11.53125" style="58" customWidth="1"/>
    <col min="15377" max="15377" width="8.796875" style="58" customWidth="1"/>
    <col min="15378" max="15378" width="10.19921875" style="58" customWidth="1"/>
    <col min="15379" max="15379" width="11.46484375" style="58" customWidth="1"/>
    <col min="15380" max="15380" width="17.19921875" style="58" customWidth="1"/>
    <col min="15381" max="15621" width="9.1328125" style="58"/>
    <col min="15622" max="15622" width="3.1328125" style="58" customWidth="1"/>
    <col min="15623" max="15623" width="10.1328125" style="58" customWidth="1"/>
    <col min="15624" max="15624" width="11.53125" style="58" customWidth="1"/>
    <col min="15625" max="15625" width="8.46484375" style="58" customWidth="1"/>
    <col min="15626" max="15626" width="10.19921875" style="58" customWidth="1"/>
    <col min="15627" max="15627" width="6.1328125" style="58" customWidth="1"/>
    <col min="15628" max="15628" width="11.46484375" style="58" customWidth="1"/>
    <col min="15629" max="15629" width="12.19921875" style="58" customWidth="1"/>
    <col min="15630" max="15630" width="12.796875" style="58" customWidth="1"/>
    <col min="15631" max="15631" width="7.1328125" style="58" customWidth="1"/>
    <col min="15632" max="15632" width="11.53125" style="58" customWidth="1"/>
    <col min="15633" max="15633" width="8.796875" style="58" customWidth="1"/>
    <col min="15634" max="15634" width="10.19921875" style="58" customWidth="1"/>
    <col min="15635" max="15635" width="11.46484375" style="58" customWidth="1"/>
    <col min="15636" max="15636" width="17.19921875" style="58" customWidth="1"/>
    <col min="15637" max="15877" width="9.1328125" style="58"/>
    <col min="15878" max="15878" width="3.1328125" style="58" customWidth="1"/>
    <col min="15879" max="15879" width="10.1328125" style="58" customWidth="1"/>
    <col min="15880" max="15880" width="11.53125" style="58" customWidth="1"/>
    <col min="15881" max="15881" width="8.46484375" style="58" customWidth="1"/>
    <col min="15882" max="15882" width="10.19921875" style="58" customWidth="1"/>
    <col min="15883" max="15883" width="6.1328125" style="58" customWidth="1"/>
    <col min="15884" max="15884" width="11.46484375" style="58" customWidth="1"/>
    <col min="15885" max="15885" width="12.19921875" style="58" customWidth="1"/>
    <col min="15886" max="15886" width="12.796875" style="58" customWidth="1"/>
    <col min="15887" max="15887" width="7.1328125" style="58" customWidth="1"/>
    <col min="15888" max="15888" width="11.53125" style="58" customWidth="1"/>
    <col min="15889" max="15889" width="8.796875" style="58" customWidth="1"/>
    <col min="15890" max="15890" width="10.19921875" style="58" customWidth="1"/>
    <col min="15891" max="15891" width="11.46484375" style="58" customWidth="1"/>
    <col min="15892" max="15892" width="17.19921875" style="58" customWidth="1"/>
    <col min="15893" max="16133" width="9.1328125" style="58"/>
    <col min="16134" max="16134" width="3.1328125" style="58" customWidth="1"/>
    <col min="16135" max="16135" width="10.1328125" style="58" customWidth="1"/>
    <col min="16136" max="16136" width="11.53125" style="58" customWidth="1"/>
    <col min="16137" max="16137" width="8.46484375" style="58" customWidth="1"/>
    <col min="16138" max="16138" width="10.19921875" style="58" customWidth="1"/>
    <col min="16139" max="16139" width="6.1328125" style="58" customWidth="1"/>
    <col min="16140" max="16140" width="11.46484375" style="58" customWidth="1"/>
    <col min="16141" max="16141" width="12.19921875" style="58" customWidth="1"/>
    <col min="16142" max="16142" width="12.796875" style="58" customWidth="1"/>
    <col min="16143" max="16143" width="7.1328125" style="58" customWidth="1"/>
    <col min="16144" max="16144" width="11.53125" style="58" customWidth="1"/>
    <col min="16145" max="16145" width="8.796875" style="58" customWidth="1"/>
    <col min="16146" max="16146" width="10.19921875" style="58" customWidth="1"/>
    <col min="16147" max="16147" width="11.46484375" style="58" customWidth="1"/>
    <col min="16148" max="16148" width="17.19921875" style="58" customWidth="1"/>
    <col min="16149" max="16384" width="9.1328125" style="58"/>
  </cols>
  <sheetData>
    <row r="1" spans="1:20" ht="17.649999999999999" x14ac:dyDescent="0.45">
      <c r="A1" s="172" t="s">
        <v>106</v>
      </c>
      <c r="B1" s="172"/>
      <c r="C1" s="172"/>
      <c r="D1" s="172"/>
      <c r="E1" s="172"/>
      <c r="F1" s="172"/>
      <c r="G1" s="172"/>
      <c r="H1" s="172"/>
      <c r="I1" s="172"/>
      <c r="J1" s="172"/>
      <c r="K1" s="172"/>
    </row>
    <row r="2" spans="1:20" ht="18" thickBot="1" x14ac:dyDescent="0.5">
      <c r="A2" s="106"/>
      <c r="B2" s="106"/>
      <c r="C2" s="106"/>
      <c r="D2" s="106"/>
      <c r="E2" s="106"/>
      <c r="F2" s="106"/>
      <c r="G2" s="106"/>
      <c r="H2" s="106"/>
      <c r="I2" s="106"/>
      <c r="J2" s="106"/>
      <c r="K2" s="106"/>
    </row>
    <row r="3" spans="1:20" ht="18" thickBot="1" x14ac:dyDescent="0.5">
      <c r="A3" s="173" t="s">
        <v>86</v>
      </c>
      <c r="B3" s="174"/>
      <c r="C3" s="174"/>
      <c r="D3" s="174"/>
      <c r="E3" s="174"/>
      <c r="F3" s="174"/>
      <c r="G3" s="174"/>
      <c r="H3" s="174"/>
      <c r="I3" s="174"/>
      <c r="J3" s="174"/>
      <c r="K3" s="174"/>
      <c r="L3" s="174"/>
      <c r="M3" s="174"/>
      <c r="N3" s="174"/>
      <c r="O3" s="174"/>
      <c r="P3" s="174"/>
      <c r="Q3" s="174"/>
      <c r="R3" s="174"/>
      <c r="S3" s="174"/>
      <c r="T3" s="175"/>
    </row>
    <row r="4" spans="1:20" ht="13.15" x14ac:dyDescent="0.45">
      <c r="A4" s="176" t="s">
        <v>56</v>
      </c>
      <c r="B4" s="178" t="s">
        <v>85</v>
      </c>
      <c r="C4" s="180" t="s">
        <v>84</v>
      </c>
      <c r="D4" s="181"/>
      <c r="E4" s="181"/>
      <c r="F4" s="182"/>
      <c r="G4" s="182"/>
      <c r="H4" s="183"/>
      <c r="I4" s="183"/>
      <c r="J4" s="183"/>
      <c r="K4" s="184"/>
      <c r="L4" s="185" t="s">
        <v>83</v>
      </c>
      <c r="M4" s="186"/>
      <c r="N4" s="186"/>
      <c r="O4" s="186"/>
      <c r="P4" s="186"/>
      <c r="Q4" s="186"/>
      <c r="R4" s="187"/>
      <c r="S4" s="188"/>
      <c r="T4" s="189" t="s">
        <v>82</v>
      </c>
    </row>
    <row r="5" spans="1:20" ht="51" x14ac:dyDescent="0.45">
      <c r="A5" s="177"/>
      <c r="B5" s="179"/>
      <c r="C5" s="105" t="s">
        <v>81</v>
      </c>
      <c r="D5" s="104" t="s">
        <v>80</v>
      </c>
      <c r="E5" s="104" t="s">
        <v>79</v>
      </c>
      <c r="F5" s="191" t="s">
        <v>78</v>
      </c>
      <c r="G5" s="191"/>
      <c r="H5" s="192"/>
      <c r="I5" s="192"/>
      <c r="J5" s="192"/>
      <c r="K5" s="193"/>
      <c r="L5" s="103" t="s">
        <v>77</v>
      </c>
      <c r="M5" s="102" t="s">
        <v>76</v>
      </c>
      <c r="N5" s="102" t="s">
        <v>75</v>
      </c>
      <c r="O5" s="102" t="s">
        <v>74</v>
      </c>
      <c r="P5" s="102" t="s">
        <v>73</v>
      </c>
      <c r="Q5" s="102" t="s">
        <v>72</v>
      </c>
      <c r="R5" s="191" t="s">
        <v>71</v>
      </c>
      <c r="S5" s="193"/>
      <c r="T5" s="190"/>
    </row>
    <row r="6" spans="1:20" s="93" customFormat="1" ht="30.4" x14ac:dyDescent="0.45">
      <c r="A6" s="177"/>
      <c r="B6" s="179"/>
      <c r="C6" s="99" t="s">
        <v>42</v>
      </c>
      <c r="D6" s="98" t="s">
        <v>41</v>
      </c>
      <c r="E6" s="95" t="s">
        <v>40</v>
      </c>
      <c r="F6" s="96" t="s">
        <v>70</v>
      </c>
      <c r="G6" s="97" t="s">
        <v>69</v>
      </c>
      <c r="H6" s="101" t="s">
        <v>68</v>
      </c>
      <c r="I6" s="101" t="s">
        <v>67</v>
      </c>
      <c r="J6" s="101" t="s">
        <v>66</v>
      </c>
      <c r="K6" s="100" t="s">
        <v>54</v>
      </c>
      <c r="L6" s="99" t="s">
        <v>42</v>
      </c>
      <c r="M6" s="98" t="s">
        <v>42</v>
      </c>
      <c r="N6" s="98"/>
      <c r="O6" s="98" t="s">
        <v>42</v>
      </c>
      <c r="P6" s="98" t="s">
        <v>41</v>
      </c>
      <c r="Q6" s="97" t="s">
        <v>40</v>
      </c>
      <c r="R6" s="96" t="s">
        <v>42</v>
      </c>
      <c r="S6" s="95" t="s">
        <v>40</v>
      </c>
      <c r="T6" s="94" t="s">
        <v>40</v>
      </c>
    </row>
    <row r="7" spans="1:20" ht="13.15" thickBot="1" x14ac:dyDescent="0.5">
      <c r="A7" s="92">
        <v>1</v>
      </c>
      <c r="B7" s="91" t="s">
        <v>53</v>
      </c>
      <c r="C7" s="90"/>
      <c r="D7" s="89">
        <v>0</v>
      </c>
      <c r="E7" s="88">
        <f t="shared" ref="E7" si="0">C7*D7</f>
        <v>0</v>
      </c>
      <c r="F7" s="79"/>
      <c r="G7" s="79">
        <f t="shared" ref="G7" si="1">C7-F7</f>
        <v>0</v>
      </c>
      <c r="H7" s="87"/>
      <c r="I7" s="86">
        <f t="shared" ref="I7" si="2">F7*H7</f>
        <v>0</v>
      </c>
      <c r="J7" s="86">
        <f t="shared" ref="J7" si="3">E7-I7</f>
        <v>0</v>
      </c>
      <c r="K7" s="85" t="e">
        <f t="shared" ref="K7" si="4">J7/E7</f>
        <v>#DIV/0!</v>
      </c>
      <c r="L7" s="84"/>
      <c r="M7" s="82" t="e">
        <f>L7*$L$10/$L$11</f>
        <v>#DIV/0!</v>
      </c>
      <c r="N7" s="83">
        <v>1</v>
      </c>
      <c r="O7" s="82" t="e">
        <f t="shared" ref="O7" si="5">M7*N7</f>
        <v>#DIV/0!</v>
      </c>
      <c r="P7" s="81"/>
      <c r="Q7" s="80" t="e">
        <f t="shared" ref="Q7" si="6">O7*P7</f>
        <v>#DIV/0!</v>
      </c>
      <c r="R7" s="79" t="e">
        <f t="shared" ref="R7" si="7">C7-O7</f>
        <v>#DIV/0!</v>
      </c>
      <c r="S7" s="78" t="e">
        <f t="shared" ref="S7" si="8">E7-Q7</f>
        <v>#DIV/0!</v>
      </c>
      <c r="T7" s="77" t="e">
        <f t="shared" ref="T7" si="9">S7-J7</f>
        <v>#DIV/0!</v>
      </c>
    </row>
    <row r="8" spans="1:20" ht="13.9" thickTop="1" thickBot="1" x14ac:dyDescent="0.5">
      <c r="A8" s="170" t="s">
        <v>20</v>
      </c>
      <c r="B8" s="171"/>
      <c r="C8" s="76">
        <f>SUM(C7:C7)</f>
        <v>0</v>
      </c>
      <c r="D8" s="75"/>
      <c r="E8" s="74"/>
      <c r="F8" s="68">
        <f>SUM(F7:F7)</f>
        <v>0</v>
      </c>
      <c r="G8" s="73">
        <f>AVERAGE(G7:G7)</f>
        <v>0</v>
      </c>
      <c r="H8" s="71"/>
      <c r="I8" s="72"/>
      <c r="J8" s="71"/>
      <c r="K8" s="70" t="e">
        <f>SUM(K7:K7)</f>
        <v>#DIV/0!</v>
      </c>
      <c r="L8" s="69">
        <f>SUM(L7:L7)</f>
        <v>0</v>
      </c>
      <c r="M8" s="69" t="e">
        <f>SUM(M7:M7)</f>
        <v>#DIV/0!</v>
      </c>
      <c r="N8" s="68"/>
      <c r="O8" s="67" t="e">
        <f>SUM(O7:O7)</f>
        <v>#DIV/0!</v>
      </c>
      <c r="P8" s="68"/>
      <c r="Q8" s="68"/>
      <c r="R8" s="67" t="e">
        <f>SUM(R7:R7)</f>
        <v>#DIV/0!</v>
      </c>
      <c r="S8" s="66" t="e">
        <f>SUM(S7:S7)</f>
        <v>#DIV/0!</v>
      </c>
      <c r="T8" s="65" t="e">
        <f>SUM(T7:T7)</f>
        <v>#DIV/0!</v>
      </c>
    </row>
    <row r="10" spans="1:20" ht="13.5" thickBot="1" x14ac:dyDescent="0.5">
      <c r="A10" s="62" t="s">
        <v>65</v>
      </c>
      <c r="F10" s="64"/>
      <c r="L10" s="63"/>
    </row>
    <row r="11" spans="1:20" ht="13.5" thickBot="1" x14ac:dyDescent="0.5">
      <c r="A11" s="62" t="s">
        <v>64</v>
      </c>
      <c r="L11" s="61"/>
    </row>
    <row r="13" spans="1:20" x14ac:dyDescent="0.45">
      <c r="A13" s="60" t="s">
        <v>63</v>
      </c>
    </row>
    <row r="15" spans="1:20" x14ac:dyDescent="0.45">
      <c r="A15" s="60" t="s">
        <v>62</v>
      </c>
    </row>
  </sheetData>
  <mergeCells count="10">
    <mergeCell ref="A8:B8"/>
    <mergeCell ref="A1:K1"/>
    <mergeCell ref="A3:T3"/>
    <mergeCell ref="A4:A6"/>
    <mergeCell ref="B4:B6"/>
    <mergeCell ref="C4:K4"/>
    <mergeCell ref="L4:S4"/>
    <mergeCell ref="T4:T5"/>
    <mergeCell ref="F5:K5"/>
    <mergeCell ref="R5:S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2"/>
  <sheetViews>
    <sheetView topLeftCell="A7" workbookViewId="0">
      <selection activeCell="I5" sqref="I5"/>
    </sheetView>
  </sheetViews>
  <sheetFormatPr defaultRowHeight="12.75" x14ac:dyDescent="0.45"/>
  <cols>
    <col min="1" max="1" width="3.19921875" style="59" customWidth="1"/>
    <col min="2" max="2" width="7.19921875" style="59" bestFit="1" customWidth="1"/>
    <col min="3" max="3" width="11.53125" style="59" customWidth="1"/>
    <col min="4" max="4" width="11.796875" style="59" customWidth="1"/>
    <col min="5" max="5" width="10.19921875" style="58" customWidth="1"/>
    <col min="6" max="6" width="9.19921875" style="58" customWidth="1"/>
    <col min="7" max="7" width="11.46484375" style="58" customWidth="1"/>
    <col min="8" max="8" width="12.796875" style="58" customWidth="1"/>
    <col min="9" max="10" width="11.19921875" style="58" customWidth="1"/>
    <col min="11" max="11" width="11.796875" style="58" customWidth="1"/>
    <col min="12" max="12" width="11" style="58" customWidth="1"/>
    <col min="13" max="13" width="11.46484375" style="58" customWidth="1"/>
    <col min="14" max="14" width="17.796875" style="58" customWidth="1"/>
    <col min="15" max="256" width="9.1328125" style="58"/>
    <col min="257" max="257" width="3.19921875" style="58" customWidth="1"/>
    <col min="258" max="258" width="7.19921875" style="58" bestFit="1" customWidth="1"/>
    <col min="259" max="259" width="11.53125" style="58" customWidth="1"/>
    <col min="260" max="260" width="11.796875" style="58" customWidth="1"/>
    <col min="261" max="261" width="10.19921875" style="58" customWidth="1"/>
    <col min="262" max="262" width="6.1328125" style="58" customWidth="1"/>
    <col min="263" max="263" width="11.46484375" style="58" customWidth="1"/>
    <col min="264" max="264" width="12.796875" style="58" customWidth="1"/>
    <col min="265" max="266" width="11.19921875" style="58" customWidth="1"/>
    <col min="267" max="267" width="11.796875" style="58" customWidth="1"/>
    <col min="268" max="268" width="11" style="58" customWidth="1"/>
    <col min="269" max="269" width="11.46484375" style="58" customWidth="1"/>
    <col min="270" max="270" width="17.796875" style="58" customWidth="1"/>
    <col min="271" max="512" width="9.1328125" style="58"/>
    <col min="513" max="513" width="3.19921875" style="58" customWidth="1"/>
    <col min="514" max="514" width="7.19921875" style="58" bestFit="1" customWidth="1"/>
    <col min="515" max="515" width="11.53125" style="58" customWidth="1"/>
    <col min="516" max="516" width="11.796875" style="58" customWidth="1"/>
    <col min="517" max="517" width="10.19921875" style="58" customWidth="1"/>
    <col min="518" max="518" width="6.1328125" style="58" customWidth="1"/>
    <col min="519" max="519" width="11.46484375" style="58" customWidth="1"/>
    <col min="520" max="520" width="12.796875" style="58" customWidth="1"/>
    <col min="521" max="522" width="11.19921875" style="58" customWidth="1"/>
    <col min="523" max="523" width="11.796875" style="58" customWidth="1"/>
    <col min="524" max="524" width="11" style="58" customWidth="1"/>
    <col min="525" max="525" width="11.46484375" style="58" customWidth="1"/>
    <col min="526" max="526" width="17.796875" style="58" customWidth="1"/>
    <col min="527" max="768" width="9.1328125" style="58"/>
    <col min="769" max="769" width="3.19921875" style="58" customWidth="1"/>
    <col min="770" max="770" width="7.19921875" style="58" bestFit="1" customWidth="1"/>
    <col min="771" max="771" width="11.53125" style="58" customWidth="1"/>
    <col min="772" max="772" width="11.796875" style="58" customWidth="1"/>
    <col min="773" max="773" width="10.19921875" style="58" customWidth="1"/>
    <col min="774" max="774" width="6.1328125" style="58" customWidth="1"/>
    <col min="775" max="775" width="11.46484375" style="58" customWidth="1"/>
    <col min="776" max="776" width="12.796875" style="58" customWidth="1"/>
    <col min="777" max="778" width="11.19921875" style="58" customWidth="1"/>
    <col min="779" max="779" width="11.796875" style="58" customWidth="1"/>
    <col min="780" max="780" width="11" style="58" customWidth="1"/>
    <col min="781" max="781" width="11.46484375" style="58" customWidth="1"/>
    <col min="782" max="782" width="17.796875" style="58" customWidth="1"/>
    <col min="783" max="1024" width="9.1328125" style="58"/>
    <col min="1025" max="1025" width="3.19921875" style="58" customWidth="1"/>
    <col min="1026" max="1026" width="7.19921875" style="58" bestFit="1" customWidth="1"/>
    <col min="1027" max="1027" width="11.53125" style="58" customWidth="1"/>
    <col min="1028" max="1028" width="11.796875" style="58" customWidth="1"/>
    <col min="1029" max="1029" width="10.19921875" style="58" customWidth="1"/>
    <col min="1030" max="1030" width="6.1328125" style="58" customWidth="1"/>
    <col min="1031" max="1031" width="11.46484375" style="58" customWidth="1"/>
    <col min="1032" max="1032" width="12.796875" style="58" customWidth="1"/>
    <col min="1033" max="1034" width="11.19921875" style="58" customWidth="1"/>
    <col min="1035" max="1035" width="11.796875" style="58" customWidth="1"/>
    <col min="1036" max="1036" width="11" style="58" customWidth="1"/>
    <col min="1037" max="1037" width="11.46484375" style="58" customWidth="1"/>
    <col min="1038" max="1038" width="17.796875" style="58" customWidth="1"/>
    <col min="1039" max="1280" width="9.1328125" style="58"/>
    <col min="1281" max="1281" width="3.19921875" style="58" customWidth="1"/>
    <col min="1282" max="1282" width="7.19921875" style="58" bestFit="1" customWidth="1"/>
    <col min="1283" max="1283" width="11.53125" style="58" customWidth="1"/>
    <col min="1284" max="1284" width="11.796875" style="58" customWidth="1"/>
    <col min="1285" max="1285" width="10.19921875" style="58" customWidth="1"/>
    <col min="1286" max="1286" width="6.1328125" style="58" customWidth="1"/>
    <col min="1287" max="1287" width="11.46484375" style="58" customWidth="1"/>
    <col min="1288" max="1288" width="12.796875" style="58" customWidth="1"/>
    <col min="1289" max="1290" width="11.19921875" style="58" customWidth="1"/>
    <col min="1291" max="1291" width="11.796875" style="58" customWidth="1"/>
    <col min="1292" max="1292" width="11" style="58" customWidth="1"/>
    <col min="1293" max="1293" width="11.46484375" style="58" customWidth="1"/>
    <col min="1294" max="1294" width="17.796875" style="58" customWidth="1"/>
    <col min="1295" max="1536" width="9.1328125" style="58"/>
    <col min="1537" max="1537" width="3.19921875" style="58" customWidth="1"/>
    <col min="1538" max="1538" width="7.19921875" style="58" bestFit="1" customWidth="1"/>
    <col min="1539" max="1539" width="11.53125" style="58" customWidth="1"/>
    <col min="1540" max="1540" width="11.796875" style="58" customWidth="1"/>
    <col min="1541" max="1541" width="10.19921875" style="58" customWidth="1"/>
    <col min="1542" max="1542" width="6.1328125" style="58" customWidth="1"/>
    <col min="1543" max="1543" width="11.46484375" style="58" customWidth="1"/>
    <col min="1544" max="1544" width="12.796875" style="58" customWidth="1"/>
    <col min="1545" max="1546" width="11.19921875" style="58" customWidth="1"/>
    <col min="1547" max="1547" width="11.796875" style="58" customWidth="1"/>
    <col min="1548" max="1548" width="11" style="58" customWidth="1"/>
    <col min="1549" max="1549" width="11.46484375" style="58" customWidth="1"/>
    <col min="1550" max="1550" width="17.796875" style="58" customWidth="1"/>
    <col min="1551" max="1792" width="9.1328125" style="58"/>
    <col min="1793" max="1793" width="3.19921875" style="58" customWidth="1"/>
    <col min="1794" max="1794" width="7.19921875" style="58" bestFit="1" customWidth="1"/>
    <col min="1795" max="1795" width="11.53125" style="58" customWidth="1"/>
    <col min="1796" max="1796" width="11.796875" style="58" customWidth="1"/>
    <col min="1797" max="1797" width="10.19921875" style="58" customWidth="1"/>
    <col min="1798" max="1798" width="6.1328125" style="58" customWidth="1"/>
    <col min="1799" max="1799" width="11.46484375" style="58" customWidth="1"/>
    <col min="1800" max="1800" width="12.796875" style="58" customWidth="1"/>
    <col min="1801" max="1802" width="11.19921875" style="58" customWidth="1"/>
    <col min="1803" max="1803" width="11.796875" style="58" customWidth="1"/>
    <col min="1804" max="1804" width="11" style="58" customWidth="1"/>
    <col min="1805" max="1805" width="11.46484375" style="58" customWidth="1"/>
    <col min="1806" max="1806" width="17.796875" style="58" customWidth="1"/>
    <col min="1807" max="2048" width="9.1328125" style="58"/>
    <col min="2049" max="2049" width="3.19921875" style="58" customWidth="1"/>
    <col min="2050" max="2050" width="7.19921875" style="58" bestFit="1" customWidth="1"/>
    <col min="2051" max="2051" width="11.53125" style="58" customWidth="1"/>
    <col min="2052" max="2052" width="11.796875" style="58" customWidth="1"/>
    <col min="2053" max="2053" width="10.19921875" style="58" customWidth="1"/>
    <col min="2054" max="2054" width="6.1328125" style="58" customWidth="1"/>
    <col min="2055" max="2055" width="11.46484375" style="58" customWidth="1"/>
    <col min="2056" max="2056" width="12.796875" style="58" customWidth="1"/>
    <col min="2057" max="2058" width="11.19921875" style="58" customWidth="1"/>
    <col min="2059" max="2059" width="11.796875" style="58" customWidth="1"/>
    <col min="2060" max="2060" width="11" style="58" customWidth="1"/>
    <col min="2061" max="2061" width="11.46484375" style="58" customWidth="1"/>
    <col min="2062" max="2062" width="17.796875" style="58" customWidth="1"/>
    <col min="2063" max="2304" width="9.1328125" style="58"/>
    <col min="2305" max="2305" width="3.19921875" style="58" customWidth="1"/>
    <col min="2306" max="2306" width="7.19921875" style="58" bestFit="1" customWidth="1"/>
    <col min="2307" max="2307" width="11.53125" style="58" customWidth="1"/>
    <col min="2308" max="2308" width="11.796875" style="58" customWidth="1"/>
    <col min="2309" max="2309" width="10.19921875" style="58" customWidth="1"/>
    <col min="2310" max="2310" width="6.1328125" style="58" customWidth="1"/>
    <col min="2311" max="2311" width="11.46484375" style="58" customWidth="1"/>
    <col min="2312" max="2312" width="12.796875" style="58" customWidth="1"/>
    <col min="2313" max="2314" width="11.19921875" style="58" customWidth="1"/>
    <col min="2315" max="2315" width="11.796875" style="58" customWidth="1"/>
    <col min="2316" max="2316" width="11" style="58" customWidth="1"/>
    <col min="2317" max="2317" width="11.46484375" style="58" customWidth="1"/>
    <col min="2318" max="2318" width="17.796875" style="58" customWidth="1"/>
    <col min="2319" max="2560" width="9.1328125" style="58"/>
    <col min="2561" max="2561" width="3.19921875" style="58" customWidth="1"/>
    <col min="2562" max="2562" width="7.19921875" style="58" bestFit="1" customWidth="1"/>
    <col min="2563" max="2563" width="11.53125" style="58" customWidth="1"/>
    <col min="2564" max="2564" width="11.796875" style="58" customWidth="1"/>
    <col min="2565" max="2565" width="10.19921875" style="58" customWidth="1"/>
    <col min="2566" max="2566" width="6.1328125" style="58" customWidth="1"/>
    <col min="2567" max="2567" width="11.46484375" style="58" customWidth="1"/>
    <col min="2568" max="2568" width="12.796875" style="58" customWidth="1"/>
    <col min="2569" max="2570" width="11.19921875" style="58" customWidth="1"/>
    <col min="2571" max="2571" width="11.796875" style="58" customWidth="1"/>
    <col min="2572" max="2572" width="11" style="58" customWidth="1"/>
    <col min="2573" max="2573" width="11.46484375" style="58" customWidth="1"/>
    <col min="2574" max="2574" width="17.796875" style="58" customWidth="1"/>
    <col min="2575" max="2816" width="9.1328125" style="58"/>
    <col min="2817" max="2817" width="3.19921875" style="58" customWidth="1"/>
    <col min="2818" max="2818" width="7.19921875" style="58" bestFit="1" customWidth="1"/>
    <col min="2819" max="2819" width="11.53125" style="58" customWidth="1"/>
    <col min="2820" max="2820" width="11.796875" style="58" customWidth="1"/>
    <col min="2821" max="2821" width="10.19921875" style="58" customWidth="1"/>
    <col min="2822" max="2822" width="6.1328125" style="58" customWidth="1"/>
    <col min="2823" max="2823" width="11.46484375" style="58" customWidth="1"/>
    <col min="2824" max="2824" width="12.796875" style="58" customWidth="1"/>
    <col min="2825" max="2826" width="11.19921875" style="58" customWidth="1"/>
    <col min="2827" max="2827" width="11.796875" style="58" customWidth="1"/>
    <col min="2828" max="2828" width="11" style="58" customWidth="1"/>
    <col min="2829" max="2829" width="11.46484375" style="58" customWidth="1"/>
    <col min="2830" max="2830" width="17.796875" style="58" customWidth="1"/>
    <col min="2831" max="3072" width="9.1328125" style="58"/>
    <col min="3073" max="3073" width="3.19921875" style="58" customWidth="1"/>
    <col min="3074" max="3074" width="7.19921875" style="58" bestFit="1" customWidth="1"/>
    <col min="3075" max="3075" width="11.53125" style="58" customWidth="1"/>
    <col min="3076" max="3076" width="11.796875" style="58" customWidth="1"/>
    <col min="3077" max="3077" width="10.19921875" style="58" customWidth="1"/>
    <col min="3078" max="3078" width="6.1328125" style="58" customWidth="1"/>
    <col min="3079" max="3079" width="11.46484375" style="58" customWidth="1"/>
    <col min="3080" max="3080" width="12.796875" style="58" customWidth="1"/>
    <col min="3081" max="3082" width="11.19921875" style="58" customWidth="1"/>
    <col min="3083" max="3083" width="11.796875" style="58" customWidth="1"/>
    <col min="3084" max="3084" width="11" style="58" customWidth="1"/>
    <col min="3085" max="3085" width="11.46484375" style="58" customWidth="1"/>
    <col min="3086" max="3086" width="17.796875" style="58" customWidth="1"/>
    <col min="3087" max="3328" width="9.1328125" style="58"/>
    <col min="3329" max="3329" width="3.19921875" style="58" customWidth="1"/>
    <col min="3330" max="3330" width="7.19921875" style="58" bestFit="1" customWidth="1"/>
    <col min="3331" max="3331" width="11.53125" style="58" customWidth="1"/>
    <col min="3332" max="3332" width="11.796875" style="58" customWidth="1"/>
    <col min="3333" max="3333" width="10.19921875" style="58" customWidth="1"/>
    <col min="3334" max="3334" width="6.1328125" style="58" customWidth="1"/>
    <col min="3335" max="3335" width="11.46484375" style="58" customWidth="1"/>
    <col min="3336" max="3336" width="12.796875" style="58" customWidth="1"/>
    <col min="3337" max="3338" width="11.19921875" style="58" customWidth="1"/>
    <col min="3339" max="3339" width="11.796875" style="58" customWidth="1"/>
    <col min="3340" max="3340" width="11" style="58" customWidth="1"/>
    <col min="3341" max="3341" width="11.46484375" style="58" customWidth="1"/>
    <col min="3342" max="3342" width="17.796875" style="58" customWidth="1"/>
    <col min="3343" max="3584" width="9.1328125" style="58"/>
    <col min="3585" max="3585" width="3.19921875" style="58" customWidth="1"/>
    <col min="3586" max="3586" width="7.19921875" style="58" bestFit="1" customWidth="1"/>
    <col min="3587" max="3587" width="11.53125" style="58" customWidth="1"/>
    <col min="3588" max="3588" width="11.796875" style="58" customWidth="1"/>
    <col min="3589" max="3589" width="10.19921875" style="58" customWidth="1"/>
    <col min="3590" max="3590" width="6.1328125" style="58" customWidth="1"/>
    <col min="3591" max="3591" width="11.46484375" style="58" customWidth="1"/>
    <col min="3592" max="3592" width="12.796875" style="58" customWidth="1"/>
    <col min="3593" max="3594" width="11.19921875" style="58" customWidth="1"/>
    <col min="3595" max="3595" width="11.796875" style="58" customWidth="1"/>
    <col min="3596" max="3596" width="11" style="58" customWidth="1"/>
    <col min="3597" max="3597" width="11.46484375" style="58" customWidth="1"/>
    <col min="3598" max="3598" width="17.796875" style="58" customWidth="1"/>
    <col min="3599" max="3840" width="9.1328125" style="58"/>
    <col min="3841" max="3841" width="3.19921875" style="58" customWidth="1"/>
    <col min="3842" max="3842" width="7.19921875" style="58" bestFit="1" customWidth="1"/>
    <col min="3843" max="3843" width="11.53125" style="58" customWidth="1"/>
    <col min="3844" max="3844" width="11.796875" style="58" customWidth="1"/>
    <col min="3845" max="3845" width="10.19921875" style="58" customWidth="1"/>
    <col min="3846" max="3846" width="6.1328125" style="58" customWidth="1"/>
    <col min="3847" max="3847" width="11.46484375" style="58" customWidth="1"/>
    <col min="3848" max="3848" width="12.796875" style="58" customWidth="1"/>
    <col min="3849" max="3850" width="11.19921875" style="58" customWidth="1"/>
    <col min="3851" max="3851" width="11.796875" style="58" customWidth="1"/>
    <col min="3852" max="3852" width="11" style="58" customWidth="1"/>
    <col min="3853" max="3853" width="11.46484375" style="58" customWidth="1"/>
    <col min="3854" max="3854" width="17.796875" style="58" customWidth="1"/>
    <col min="3855" max="4096" width="9.1328125" style="58"/>
    <col min="4097" max="4097" width="3.19921875" style="58" customWidth="1"/>
    <col min="4098" max="4098" width="7.19921875" style="58" bestFit="1" customWidth="1"/>
    <col min="4099" max="4099" width="11.53125" style="58" customWidth="1"/>
    <col min="4100" max="4100" width="11.796875" style="58" customWidth="1"/>
    <col min="4101" max="4101" width="10.19921875" style="58" customWidth="1"/>
    <col min="4102" max="4102" width="6.1328125" style="58" customWidth="1"/>
    <col min="4103" max="4103" width="11.46484375" style="58" customWidth="1"/>
    <col min="4104" max="4104" width="12.796875" style="58" customWidth="1"/>
    <col min="4105" max="4106" width="11.19921875" style="58" customWidth="1"/>
    <col min="4107" max="4107" width="11.796875" style="58" customWidth="1"/>
    <col min="4108" max="4108" width="11" style="58" customWidth="1"/>
    <col min="4109" max="4109" width="11.46484375" style="58" customWidth="1"/>
    <col min="4110" max="4110" width="17.796875" style="58" customWidth="1"/>
    <col min="4111" max="4352" width="9.1328125" style="58"/>
    <col min="4353" max="4353" width="3.19921875" style="58" customWidth="1"/>
    <col min="4354" max="4354" width="7.19921875" style="58" bestFit="1" customWidth="1"/>
    <col min="4355" max="4355" width="11.53125" style="58" customWidth="1"/>
    <col min="4356" max="4356" width="11.796875" style="58" customWidth="1"/>
    <col min="4357" max="4357" width="10.19921875" style="58" customWidth="1"/>
    <col min="4358" max="4358" width="6.1328125" style="58" customWidth="1"/>
    <col min="4359" max="4359" width="11.46484375" style="58" customWidth="1"/>
    <col min="4360" max="4360" width="12.796875" style="58" customWidth="1"/>
    <col min="4361" max="4362" width="11.19921875" style="58" customWidth="1"/>
    <col min="4363" max="4363" width="11.796875" style="58" customWidth="1"/>
    <col min="4364" max="4364" width="11" style="58" customWidth="1"/>
    <col min="4365" max="4365" width="11.46484375" style="58" customWidth="1"/>
    <col min="4366" max="4366" width="17.796875" style="58" customWidth="1"/>
    <col min="4367" max="4608" width="9.1328125" style="58"/>
    <col min="4609" max="4609" width="3.19921875" style="58" customWidth="1"/>
    <col min="4610" max="4610" width="7.19921875" style="58" bestFit="1" customWidth="1"/>
    <col min="4611" max="4611" width="11.53125" style="58" customWidth="1"/>
    <col min="4612" max="4612" width="11.796875" style="58" customWidth="1"/>
    <col min="4613" max="4613" width="10.19921875" style="58" customWidth="1"/>
    <col min="4614" max="4614" width="6.1328125" style="58" customWidth="1"/>
    <col min="4615" max="4615" width="11.46484375" style="58" customWidth="1"/>
    <col min="4616" max="4616" width="12.796875" style="58" customWidth="1"/>
    <col min="4617" max="4618" width="11.19921875" style="58" customWidth="1"/>
    <col min="4619" max="4619" width="11.796875" style="58" customWidth="1"/>
    <col min="4620" max="4620" width="11" style="58" customWidth="1"/>
    <col min="4621" max="4621" width="11.46484375" style="58" customWidth="1"/>
    <col min="4622" max="4622" width="17.796875" style="58" customWidth="1"/>
    <col min="4623" max="4864" width="9.1328125" style="58"/>
    <col min="4865" max="4865" width="3.19921875" style="58" customWidth="1"/>
    <col min="4866" max="4866" width="7.19921875" style="58" bestFit="1" customWidth="1"/>
    <col min="4867" max="4867" width="11.53125" style="58" customWidth="1"/>
    <col min="4868" max="4868" width="11.796875" style="58" customWidth="1"/>
    <col min="4869" max="4869" width="10.19921875" style="58" customWidth="1"/>
    <col min="4870" max="4870" width="6.1328125" style="58" customWidth="1"/>
    <col min="4871" max="4871" width="11.46484375" style="58" customWidth="1"/>
    <col min="4872" max="4872" width="12.796875" style="58" customWidth="1"/>
    <col min="4873" max="4874" width="11.19921875" style="58" customWidth="1"/>
    <col min="4875" max="4875" width="11.796875" style="58" customWidth="1"/>
    <col min="4876" max="4876" width="11" style="58" customWidth="1"/>
    <col min="4877" max="4877" width="11.46484375" style="58" customWidth="1"/>
    <col min="4878" max="4878" width="17.796875" style="58" customWidth="1"/>
    <col min="4879" max="5120" width="9.1328125" style="58"/>
    <col min="5121" max="5121" width="3.19921875" style="58" customWidth="1"/>
    <col min="5122" max="5122" width="7.19921875" style="58" bestFit="1" customWidth="1"/>
    <col min="5123" max="5123" width="11.53125" style="58" customWidth="1"/>
    <col min="5124" max="5124" width="11.796875" style="58" customWidth="1"/>
    <col min="5125" max="5125" width="10.19921875" style="58" customWidth="1"/>
    <col min="5126" max="5126" width="6.1328125" style="58" customWidth="1"/>
    <col min="5127" max="5127" width="11.46484375" style="58" customWidth="1"/>
    <col min="5128" max="5128" width="12.796875" style="58" customWidth="1"/>
    <col min="5129" max="5130" width="11.19921875" style="58" customWidth="1"/>
    <col min="5131" max="5131" width="11.796875" style="58" customWidth="1"/>
    <col min="5132" max="5132" width="11" style="58" customWidth="1"/>
    <col min="5133" max="5133" width="11.46484375" style="58" customWidth="1"/>
    <col min="5134" max="5134" width="17.796875" style="58" customWidth="1"/>
    <col min="5135" max="5376" width="9.1328125" style="58"/>
    <col min="5377" max="5377" width="3.19921875" style="58" customWidth="1"/>
    <col min="5378" max="5378" width="7.19921875" style="58" bestFit="1" customWidth="1"/>
    <col min="5379" max="5379" width="11.53125" style="58" customWidth="1"/>
    <col min="5380" max="5380" width="11.796875" style="58" customWidth="1"/>
    <col min="5381" max="5381" width="10.19921875" style="58" customWidth="1"/>
    <col min="5382" max="5382" width="6.1328125" style="58" customWidth="1"/>
    <col min="5383" max="5383" width="11.46484375" style="58" customWidth="1"/>
    <col min="5384" max="5384" width="12.796875" style="58" customWidth="1"/>
    <col min="5385" max="5386" width="11.19921875" style="58" customWidth="1"/>
    <col min="5387" max="5387" width="11.796875" style="58" customWidth="1"/>
    <col min="5388" max="5388" width="11" style="58" customWidth="1"/>
    <col min="5389" max="5389" width="11.46484375" style="58" customWidth="1"/>
    <col min="5390" max="5390" width="17.796875" style="58" customWidth="1"/>
    <col min="5391" max="5632" width="9.1328125" style="58"/>
    <col min="5633" max="5633" width="3.19921875" style="58" customWidth="1"/>
    <col min="5634" max="5634" width="7.19921875" style="58" bestFit="1" customWidth="1"/>
    <col min="5635" max="5635" width="11.53125" style="58" customWidth="1"/>
    <col min="5636" max="5636" width="11.796875" style="58" customWidth="1"/>
    <col min="5637" max="5637" width="10.19921875" style="58" customWidth="1"/>
    <col min="5638" max="5638" width="6.1328125" style="58" customWidth="1"/>
    <col min="5639" max="5639" width="11.46484375" style="58" customWidth="1"/>
    <col min="5640" max="5640" width="12.796875" style="58" customWidth="1"/>
    <col min="5641" max="5642" width="11.19921875" style="58" customWidth="1"/>
    <col min="5643" max="5643" width="11.796875" style="58" customWidth="1"/>
    <col min="5644" max="5644" width="11" style="58" customWidth="1"/>
    <col min="5645" max="5645" width="11.46484375" style="58" customWidth="1"/>
    <col min="5646" max="5646" width="17.796875" style="58" customWidth="1"/>
    <col min="5647" max="5888" width="9.1328125" style="58"/>
    <col min="5889" max="5889" width="3.19921875" style="58" customWidth="1"/>
    <col min="5890" max="5890" width="7.19921875" style="58" bestFit="1" customWidth="1"/>
    <col min="5891" max="5891" width="11.53125" style="58" customWidth="1"/>
    <col min="5892" max="5892" width="11.796875" style="58" customWidth="1"/>
    <col min="5893" max="5893" width="10.19921875" style="58" customWidth="1"/>
    <col min="5894" max="5894" width="6.1328125" style="58" customWidth="1"/>
    <col min="5895" max="5895" width="11.46484375" style="58" customWidth="1"/>
    <col min="5896" max="5896" width="12.796875" style="58" customWidth="1"/>
    <col min="5897" max="5898" width="11.19921875" style="58" customWidth="1"/>
    <col min="5899" max="5899" width="11.796875" style="58" customWidth="1"/>
    <col min="5900" max="5900" width="11" style="58" customWidth="1"/>
    <col min="5901" max="5901" width="11.46484375" style="58" customWidth="1"/>
    <col min="5902" max="5902" width="17.796875" style="58" customWidth="1"/>
    <col min="5903" max="6144" width="9.1328125" style="58"/>
    <col min="6145" max="6145" width="3.19921875" style="58" customWidth="1"/>
    <col min="6146" max="6146" width="7.19921875" style="58" bestFit="1" customWidth="1"/>
    <col min="6147" max="6147" width="11.53125" style="58" customWidth="1"/>
    <col min="6148" max="6148" width="11.796875" style="58" customWidth="1"/>
    <col min="6149" max="6149" width="10.19921875" style="58" customWidth="1"/>
    <col min="6150" max="6150" width="6.1328125" style="58" customWidth="1"/>
    <col min="6151" max="6151" width="11.46484375" style="58" customWidth="1"/>
    <col min="6152" max="6152" width="12.796875" style="58" customWidth="1"/>
    <col min="6153" max="6154" width="11.19921875" style="58" customWidth="1"/>
    <col min="6155" max="6155" width="11.796875" style="58" customWidth="1"/>
    <col min="6156" max="6156" width="11" style="58" customWidth="1"/>
    <col min="6157" max="6157" width="11.46484375" style="58" customWidth="1"/>
    <col min="6158" max="6158" width="17.796875" style="58" customWidth="1"/>
    <col min="6159" max="6400" width="9.1328125" style="58"/>
    <col min="6401" max="6401" width="3.19921875" style="58" customWidth="1"/>
    <col min="6402" max="6402" width="7.19921875" style="58" bestFit="1" customWidth="1"/>
    <col min="6403" max="6403" width="11.53125" style="58" customWidth="1"/>
    <col min="6404" max="6404" width="11.796875" style="58" customWidth="1"/>
    <col min="6405" max="6405" width="10.19921875" style="58" customWidth="1"/>
    <col min="6406" max="6406" width="6.1328125" style="58" customWidth="1"/>
    <col min="6407" max="6407" width="11.46484375" style="58" customWidth="1"/>
    <col min="6408" max="6408" width="12.796875" style="58" customWidth="1"/>
    <col min="6409" max="6410" width="11.19921875" style="58" customWidth="1"/>
    <col min="6411" max="6411" width="11.796875" style="58" customWidth="1"/>
    <col min="6412" max="6412" width="11" style="58" customWidth="1"/>
    <col min="6413" max="6413" width="11.46484375" style="58" customWidth="1"/>
    <col min="6414" max="6414" width="17.796875" style="58" customWidth="1"/>
    <col min="6415" max="6656" width="9.1328125" style="58"/>
    <col min="6657" max="6657" width="3.19921875" style="58" customWidth="1"/>
    <col min="6658" max="6658" width="7.19921875" style="58" bestFit="1" customWidth="1"/>
    <col min="6659" max="6659" width="11.53125" style="58" customWidth="1"/>
    <col min="6660" max="6660" width="11.796875" style="58" customWidth="1"/>
    <col min="6661" max="6661" width="10.19921875" style="58" customWidth="1"/>
    <col min="6662" max="6662" width="6.1328125" style="58" customWidth="1"/>
    <col min="6663" max="6663" width="11.46484375" style="58" customWidth="1"/>
    <col min="6664" max="6664" width="12.796875" style="58" customWidth="1"/>
    <col min="6665" max="6666" width="11.19921875" style="58" customWidth="1"/>
    <col min="6667" max="6667" width="11.796875" style="58" customWidth="1"/>
    <col min="6668" max="6668" width="11" style="58" customWidth="1"/>
    <col min="6669" max="6669" width="11.46484375" style="58" customWidth="1"/>
    <col min="6670" max="6670" width="17.796875" style="58" customWidth="1"/>
    <col min="6671" max="6912" width="9.1328125" style="58"/>
    <col min="6913" max="6913" width="3.19921875" style="58" customWidth="1"/>
    <col min="6914" max="6914" width="7.19921875" style="58" bestFit="1" customWidth="1"/>
    <col min="6915" max="6915" width="11.53125" style="58" customWidth="1"/>
    <col min="6916" max="6916" width="11.796875" style="58" customWidth="1"/>
    <col min="6917" max="6917" width="10.19921875" style="58" customWidth="1"/>
    <col min="6918" max="6918" width="6.1328125" style="58" customWidth="1"/>
    <col min="6919" max="6919" width="11.46484375" style="58" customWidth="1"/>
    <col min="6920" max="6920" width="12.796875" style="58" customWidth="1"/>
    <col min="6921" max="6922" width="11.19921875" style="58" customWidth="1"/>
    <col min="6923" max="6923" width="11.796875" style="58" customWidth="1"/>
    <col min="6924" max="6924" width="11" style="58" customWidth="1"/>
    <col min="6925" max="6925" width="11.46484375" style="58" customWidth="1"/>
    <col min="6926" max="6926" width="17.796875" style="58" customWidth="1"/>
    <col min="6927" max="7168" width="9.1328125" style="58"/>
    <col min="7169" max="7169" width="3.19921875" style="58" customWidth="1"/>
    <col min="7170" max="7170" width="7.19921875" style="58" bestFit="1" customWidth="1"/>
    <col min="7171" max="7171" width="11.53125" style="58" customWidth="1"/>
    <col min="7172" max="7172" width="11.796875" style="58" customWidth="1"/>
    <col min="7173" max="7173" width="10.19921875" style="58" customWidth="1"/>
    <col min="7174" max="7174" width="6.1328125" style="58" customWidth="1"/>
    <col min="7175" max="7175" width="11.46484375" style="58" customWidth="1"/>
    <col min="7176" max="7176" width="12.796875" style="58" customWidth="1"/>
    <col min="7177" max="7178" width="11.19921875" style="58" customWidth="1"/>
    <col min="7179" max="7179" width="11.796875" style="58" customWidth="1"/>
    <col min="7180" max="7180" width="11" style="58" customWidth="1"/>
    <col min="7181" max="7181" width="11.46484375" style="58" customWidth="1"/>
    <col min="7182" max="7182" width="17.796875" style="58" customWidth="1"/>
    <col min="7183" max="7424" width="9.1328125" style="58"/>
    <col min="7425" max="7425" width="3.19921875" style="58" customWidth="1"/>
    <col min="7426" max="7426" width="7.19921875" style="58" bestFit="1" customWidth="1"/>
    <col min="7427" max="7427" width="11.53125" style="58" customWidth="1"/>
    <col min="7428" max="7428" width="11.796875" style="58" customWidth="1"/>
    <col min="7429" max="7429" width="10.19921875" style="58" customWidth="1"/>
    <col min="7430" max="7430" width="6.1328125" style="58" customWidth="1"/>
    <col min="7431" max="7431" width="11.46484375" style="58" customWidth="1"/>
    <col min="7432" max="7432" width="12.796875" style="58" customWidth="1"/>
    <col min="7433" max="7434" width="11.19921875" style="58" customWidth="1"/>
    <col min="7435" max="7435" width="11.796875" style="58" customWidth="1"/>
    <col min="7436" max="7436" width="11" style="58" customWidth="1"/>
    <col min="7437" max="7437" width="11.46484375" style="58" customWidth="1"/>
    <col min="7438" max="7438" width="17.796875" style="58" customWidth="1"/>
    <col min="7439" max="7680" width="9.1328125" style="58"/>
    <col min="7681" max="7681" width="3.19921875" style="58" customWidth="1"/>
    <col min="7682" max="7682" width="7.19921875" style="58" bestFit="1" customWidth="1"/>
    <col min="7683" max="7683" width="11.53125" style="58" customWidth="1"/>
    <col min="7684" max="7684" width="11.796875" style="58" customWidth="1"/>
    <col min="7685" max="7685" width="10.19921875" style="58" customWidth="1"/>
    <col min="7686" max="7686" width="6.1328125" style="58" customWidth="1"/>
    <col min="7687" max="7687" width="11.46484375" style="58" customWidth="1"/>
    <col min="7688" max="7688" width="12.796875" style="58" customWidth="1"/>
    <col min="7689" max="7690" width="11.19921875" style="58" customWidth="1"/>
    <col min="7691" max="7691" width="11.796875" style="58" customWidth="1"/>
    <col min="7692" max="7692" width="11" style="58" customWidth="1"/>
    <col min="7693" max="7693" width="11.46484375" style="58" customWidth="1"/>
    <col min="7694" max="7694" width="17.796875" style="58" customWidth="1"/>
    <col min="7695" max="7936" width="9.1328125" style="58"/>
    <col min="7937" max="7937" width="3.19921875" style="58" customWidth="1"/>
    <col min="7938" max="7938" width="7.19921875" style="58" bestFit="1" customWidth="1"/>
    <col min="7939" max="7939" width="11.53125" style="58" customWidth="1"/>
    <col min="7940" max="7940" width="11.796875" style="58" customWidth="1"/>
    <col min="7941" max="7941" width="10.19921875" style="58" customWidth="1"/>
    <col min="7942" max="7942" width="6.1328125" style="58" customWidth="1"/>
    <col min="7943" max="7943" width="11.46484375" style="58" customWidth="1"/>
    <col min="7944" max="7944" width="12.796875" style="58" customWidth="1"/>
    <col min="7945" max="7946" width="11.19921875" style="58" customWidth="1"/>
    <col min="7947" max="7947" width="11.796875" style="58" customWidth="1"/>
    <col min="7948" max="7948" width="11" style="58" customWidth="1"/>
    <col min="7949" max="7949" width="11.46484375" style="58" customWidth="1"/>
    <col min="7950" max="7950" width="17.796875" style="58" customWidth="1"/>
    <col min="7951" max="8192" width="9.1328125" style="58"/>
    <col min="8193" max="8193" width="3.19921875" style="58" customWidth="1"/>
    <col min="8194" max="8194" width="7.19921875" style="58" bestFit="1" customWidth="1"/>
    <col min="8195" max="8195" width="11.53125" style="58" customWidth="1"/>
    <col min="8196" max="8196" width="11.796875" style="58" customWidth="1"/>
    <col min="8197" max="8197" width="10.19921875" style="58" customWidth="1"/>
    <col min="8198" max="8198" width="6.1328125" style="58" customWidth="1"/>
    <col min="8199" max="8199" width="11.46484375" style="58" customWidth="1"/>
    <col min="8200" max="8200" width="12.796875" style="58" customWidth="1"/>
    <col min="8201" max="8202" width="11.19921875" style="58" customWidth="1"/>
    <col min="8203" max="8203" width="11.796875" style="58" customWidth="1"/>
    <col min="8204" max="8204" width="11" style="58" customWidth="1"/>
    <col min="8205" max="8205" width="11.46484375" style="58" customWidth="1"/>
    <col min="8206" max="8206" width="17.796875" style="58" customWidth="1"/>
    <col min="8207" max="8448" width="9.1328125" style="58"/>
    <col min="8449" max="8449" width="3.19921875" style="58" customWidth="1"/>
    <col min="8450" max="8450" width="7.19921875" style="58" bestFit="1" customWidth="1"/>
    <col min="8451" max="8451" width="11.53125" style="58" customWidth="1"/>
    <col min="8452" max="8452" width="11.796875" style="58" customWidth="1"/>
    <col min="8453" max="8453" width="10.19921875" style="58" customWidth="1"/>
    <col min="8454" max="8454" width="6.1328125" style="58" customWidth="1"/>
    <col min="8455" max="8455" width="11.46484375" style="58" customWidth="1"/>
    <col min="8456" max="8456" width="12.796875" style="58" customWidth="1"/>
    <col min="8457" max="8458" width="11.19921875" style="58" customWidth="1"/>
    <col min="8459" max="8459" width="11.796875" style="58" customWidth="1"/>
    <col min="8460" max="8460" width="11" style="58" customWidth="1"/>
    <col min="8461" max="8461" width="11.46484375" style="58" customWidth="1"/>
    <col min="8462" max="8462" width="17.796875" style="58" customWidth="1"/>
    <col min="8463" max="8704" width="9.1328125" style="58"/>
    <col min="8705" max="8705" width="3.19921875" style="58" customWidth="1"/>
    <col min="8706" max="8706" width="7.19921875" style="58" bestFit="1" customWidth="1"/>
    <col min="8707" max="8707" width="11.53125" style="58" customWidth="1"/>
    <col min="8708" max="8708" width="11.796875" style="58" customWidth="1"/>
    <col min="8709" max="8709" width="10.19921875" style="58" customWidth="1"/>
    <col min="8710" max="8710" width="6.1328125" style="58" customWidth="1"/>
    <col min="8711" max="8711" width="11.46484375" style="58" customWidth="1"/>
    <col min="8712" max="8712" width="12.796875" style="58" customWidth="1"/>
    <col min="8713" max="8714" width="11.19921875" style="58" customWidth="1"/>
    <col min="8715" max="8715" width="11.796875" style="58" customWidth="1"/>
    <col min="8716" max="8716" width="11" style="58" customWidth="1"/>
    <col min="8717" max="8717" width="11.46484375" style="58" customWidth="1"/>
    <col min="8718" max="8718" width="17.796875" style="58" customWidth="1"/>
    <col min="8719" max="8960" width="9.1328125" style="58"/>
    <col min="8961" max="8961" width="3.19921875" style="58" customWidth="1"/>
    <col min="8962" max="8962" width="7.19921875" style="58" bestFit="1" customWidth="1"/>
    <col min="8963" max="8963" width="11.53125" style="58" customWidth="1"/>
    <col min="8964" max="8964" width="11.796875" style="58" customWidth="1"/>
    <col min="8965" max="8965" width="10.19921875" style="58" customWidth="1"/>
    <col min="8966" max="8966" width="6.1328125" style="58" customWidth="1"/>
    <col min="8967" max="8967" width="11.46484375" style="58" customWidth="1"/>
    <col min="8968" max="8968" width="12.796875" style="58" customWidth="1"/>
    <col min="8969" max="8970" width="11.19921875" style="58" customWidth="1"/>
    <col min="8971" max="8971" width="11.796875" style="58" customWidth="1"/>
    <col min="8972" max="8972" width="11" style="58" customWidth="1"/>
    <col min="8973" max="8973" width="11.46484375" style="58" customWidth="1"/>
    <col min="8974" max="8974" width="17.796875" style="58" customWidth="1"/>
    <col min="8975" max="9216" width="9.1328125" style="58"/>
    <col min="9217" max="9217" width="3.19921875" style="58" customWidth="1"/>
    <col min="9218" max="9218" width="7.19921875" style="58" bestFit="1" customWidth="1"/>
    <col min="9219" max="9219" width="11.53125" style="58" customWidth="1"/>
    <col min="9220" max="9220" width="11.796875" style="58" customWidth="1"/>
    <col min="9221" max="9221" width="10.19921875" style="58" customWidth="1"/>
    <col min="9222" max="9222" width="6.1328125" style="58" customWidth="1"/>
    <col min="9223" max="9223" width="11.46484375" style="58" customWidth="1"/>
    <col min="9224" max="9224" width="12.796875" style="58" customWidth="1"/>
    <col min="9225" max="9226" width="11.19921875" style="58" customWidth="1"/>
    <col min="9227" max="9227" width="11.796875" style="58" customWidth="1"/>
    <col min="9228" max="9228" width="11" style="58" customWidth="1"/>
    <col min="9229" max="9229" width="11.46484375" style="58" customWidth="1"/>
    <col min="9230" max="9230" width="17.796875" style="58" customWidth="1"/>
    <col min="9231" max="9472" width="9.1328125" style="58"/>
    <col min="9473" max="9473" width="3.19921875" style="58" customWidth="1"/>
    <col min="9474" max="9474" width="7.19921875" style="58" bestFit="1" customWidth="1"/>
    <col min="9475" max="9475" width="11.53125" style="58" customWidth="1"/>
    <col min="9476" max="9476" width="11.796875" style="58" customWidth="1"/>
    <col min="9477" max="9477" width="10.19921875" style="58" customWidth="1"/>
    <col min="9478" max="9478" width="6.1328125" style="58" customWidth="1"/>
    <col min="9479" max="9479" width="11.46484375" style="58" customWidth="1"/>
    <col min="9480" max="9480" width="12.796875" style="58" customWidth="1"/>
    <col min="9481" max="9482" width="11.19921875" style="58" customWidth="1"/>
    <col min="9483" max="9483" width="11.796875" style="58" customWidth="1"/>
    <col min="9484" max="9484" width="11" style="58" customWidth="1"/>
    <col min="9485" max="9485" width="11.46484375" style="58" customWidth="1"/>
    <col min="9486" max="9486" width="17.796875" style="58" customWidth="1"/>
    <col min="9487" max="9728" width="9.1328125" style="58"/>
    <col min="9729" max="9729" width="3.19921875" style="58" customWidth="1"/>
    <col min="9730" max="9730" width="7.19921875" style="58" bestFit="1" customWidth="1"/>
    <col min="9731" max="9731" width="11.53125" style="58" customWidth="1"/>
    <col min="9732" max="9732" width="11.796875" style="58" customWidth="1"/>
    <col min="9733" max="9733" width="10.19921875" style="58" customWidth="1"/>
    <col min="9734" max="9734" width="6.1328125" style="58" customWidth="1"/>
    <col min="9735" max="9735" width="11.46484375" style="58" customWidth="1"/>
    <col min="9736" max="9736" width="12.796875" style="58" customWidth="1"/>
    <col min="9737" max="9738" width="11.19921875" style="58" customWidth="1"/>
    <col min="9739" max="9739" width="11.796875" style="58" customWidth="1"/>
    <col min="9740" max="9740" width="11" style="58" customWidth="1"/>
    <col min="9741" max="9741" width="11.46484375" style="58" customWidth="1"/>
    <col min="9742" max="9742" width="17.796875" style="58" customWidth="1"/>
    <col min="9743" max="9984" width="9.1328125" style="58"/>
    <col min="9985" max="9985" width="3.19921875" style="58" customWidth="1"/>
    <col min="9986" max="9986" width="7.19921875" style="58" bestFit="1" customWidth="1"/>
    <col min="9987" max="9987" width="11.53125" style="58" customWidth="1"/>
    <col min="9988" max="9988" width="11.796875" style="58" customWidth="1"/>
    <col min="9989" max="9989" width="10.19921875" style="58" customWidth="1"/>
    <col min="9990" max="9990" width="6.1328125" style="58" customWidth="1"/>
    <col min="9991" max="9991" width="11.46484375" style="58" customWidth="1"/>
    <col min="9992" max="9992" width="12.796875" style="58" customWidth="1"/>
    <col min="9993" max="9994" width="11.19921875" style="58" customWidth="1"/>
    <col min="9995" max="9995" width="11.796875" style="58" customWidth="1"/>
    <col min="9996" max="9996" width="11" style="58" customWidth="1"/>
    <col min="9997" max="9997" width="11.46484375" style="58" customWidth="1"/>
    <col min="9998" max="9998" width="17.796875" style="58" customWidth="1"/>
    <col min="9999" max="10240" width="9.1328125" style="58"/>
    <col min="10241" max="10241" width="3.19921875" style="58" customWidth="1"/>
    <col min="10242" max="10242" width="7.19921875" style="58" bestFit="1" customWidth="1"/>
    <col min="10243" max="10243" width="11.53125" style="58" customWidth="1"/>
    <col min="10244" max="10244" width="11.796875" style="58" customWidth="1"/>
    <col min="10245" max="10245" width="10.19921875" style="58" customWidth="1"/>
    <col min="10246" max="10246" width="6.1328125" style="58" customWidth="1"/>
    <col min="10247" max="10247" width="11.46484375" style="58" customWidth="1"/>
    <col min="10248" max="10248" width="12.796875" style="58" customWidth="1"/>
    <col min="10249" max="10250" width="11.19921875" style="58" customWidth="1"/>
    <col min="10251" max="10251" width="11.796875" style="58" customWidth="1"/>
    <col min="10252" max="10252" width="11" style="58" customWidth="1"/>
    <col min="10253" max="10253" width="11.46484375" style="58" customWidth="1"/>
    <col min="10254" max="10254" width="17.796875" style="58" customWidth="1"/>
    <col min="10255" max="10496" width="9.1328125" style="58"/>
    <col min="10497" max="10497" width="3.19921875" style="58" customWidth="1"/>
    <col min="10498" max="10498" width="7.19921875" style="58" bestFit="1" customWidth="1"/>
    <col min="10499" max="10499" width="11.53125" style="58" customWidth="1"/>
    <col min="10500" max="10500" width="11.796875" style="58" customWidth="1"/>
    <col min="10501" max="10501" width="10.19921875" style="58" customWidth="1"/>
    <col min="10502" max="10502" width="6.1328125" style="58" customWidth="1"/>
    <col min="10503" max="10503" width="11.46484375" style="58" customWidth="1"/>
    <col min="10504" max="10504" width="12.796875" style="58" customWidth="1"/>
    <col min="10505" max="10506" width="11.19921875" style="58" customWidth="1"/>
    <col min="10507" max="10507" width="11.796875" style="58" customWidth="1"/>
    <col min="10508" max="10508" width="11" style="58" customWidth="1"/>
    <col min="10509" max="10509" width="11.46484375" style="58" customWidth="1"/>
    <col min="10510" max="10510" width="17.796875" style="58" customWidth="1"/>
    <col min="10511" max="10752" width="9.1328125" style="58"/>
    <col min="10753" max="10753" width="3.19921875" style="58" customWidth="1"/>
    <col min="10754" max="10754" width="7.19921875" style="58" bestFit="1" customWidth="1"/>
    <col min="10755" max="10755" width="11.53125" style="58" customWidth="1"/>
    <col min="10756" max="10756" width="11.796875" style="58" customWidth="1"/>
    <col min="10757" max="10757" width="10.19921875" style="58" customWidth="1"/>
    <col min="10758" max="10758" width="6.1328125" style="58" customWidth="1"/>
    <col min="10759" max="10759" width="11.46484375" style="58" customWidth="1"/>
    <col min="10760" max="10760" width="12.796875" style="58" customWidth="1"/>
    <col min="10761" max="10762" width="11.19921875" style="58" customWidth="1"/>
    <col min="10763" max="10763" width="11.796875" style="58" customWidth="1"/>
    <col min="10764" max="10764" width="11" style="58" customWidth="1"/>
    <col min="10765" max="10765" width="11.46484375" style="58" customWidth="1"/>
    <col min="10766" max="10766" width="17.796875" style="58" customWidth="1"/>
    <col min="10767" max="11008" width="9.1328125" style="58"/>
    <col min="11009" max="11009" width="3.19921875" style="58" customWidth="1"/>
    <col min="11010" max="11010" width="7.19921875" style="58" bestFit="1" customWidth="1"/>
    <col min="11011" max="11011" width="11.53125" style="58" customWidth="1"/>
    <col min="11012" max="11012" width="11.796875" style="58" customWidth="1"/>
    <col min="11013" max="11013" width="10.19921875" style="58" customWidth="1"/>
    <col min="11014" max="11014" width="6.1328125" style="58" customWidth="1"/>
    <col min="11015" max="11015" width="11.46484375" style="58" customWidth="1"/>
    <col min="11016" max="11016" width="12.796875" style="58" customWidth="1"/>
    <col min="11017" max="11018" width="11.19921875" style="58" customWidth="1"/>
    <col min="11019" max="11019" width="11.796875" style="58" customWidth="1"/>
    <col min="11020" max="11020" width="11" style="58" customWidth="1"/>
    <col min="11021" max="11021" width="11.46484375" style="58" customWidth="1"/>
    <col min="11022" max="11022" width="17.796875" style="58" customWidth="1"/>
    <col min="11023" max="11264" width="9.1328125" style="58"/>
    <col min="11265" max="11265" width="3.19921875" style="58" customWidth="1"/>
    <col min="11266" max="11266" width="7.19921875" style="58" bestFit="1" customWidth="1"/>
    <col min="11267" max="11267" width="11.53125" style="58" customWidth="1"/>
    <col min="11268" max="11268" width="11.796875" style="58" customWidth="1"/>
    <col min="11269" max="11269" width="10.19921875" style="58" customWidth="1"/>
    <col min="11270" max="11270" width="6.1328125" style="58" customWidth="1"/>
    <col min="11271" max="11271" width="11.46484375" style="58" customWidth="1"/>
    <col min="11272" max="11272" width="12.796875" style="58" customWidth="1"/>
    <col min="11273" max="11274" width="11.19921875" style="58" customWidth="1"/>
    <col min="11275" max="11275" width="11.796875" style="58" customWidth="1"/>
    <col min="11276" max="11276" width="11" style="58" customWidth="1"/>
    <col min="11277" max="11277" width="11.46484375" style="58" customWidth="1"/>
    <col min="11278" max="11278" width="17.796875" style="58" customWidth="1"/>
    <col min="11279" max="11520" width="9.1328125" style="58"/>
    <col min="11521" max="11521" width="3.19921875" style="58" customWidth="1"/>
    <col min="11522" max="11522" width="7.19921875" style="58" bestFit="1" customWidth="1"/>
    <col min="11523" max="11523" width="11.53125" style="58" customWidth="1"/>
    <col min="11524" max="11524" width="11.796875" style="58" customWidth="1"/>
    <col min="11525" max="11525" width="10.19921875" style="58" customWidth="1"/>
    <col min="11526" max="11526" width="6.1328125" style="58" customWidth="1"/>
    <col min="11527" max="11527" width="11.46484375" style="58" customWidth="1"/>
    <col min="11528" max="11528" width="12.796875" style="58" customWidth="1"/>
    <col min="11529" max="11530" width="11.19921875" style="58" customWidth="1"/>
    <col min="11531" max="11531" width="11.796875" style="58" customWidth="1"/>
    <col min="11532" max="11532" width="11" style="58" customWidth="1"/>
    <col min="11533" max="11533" width="11.46484375" style="58" customWidth="1"/>
    <col min="11534" max="11534" width="17.796875" style="58" customWidth="1"/>
    <col min="11535" max="11776" width="9.1328125" style="58"/>
    <col min="11777" max="11777" width="3.19921875" style="58" customWidth="1"/>
    <col min="11778" max="11778" width="7.19921875" style="58" bestFit="1" customWidth="1"/>
    <col min="11779" max="11779" width="11.53125" style="58" customWidth="1"/>
    <col min="11780" max="11780" width="11.796875" style="58" customWidth="1"/>
    <col min="11781" max="11781" width="10.19921875" style="58" customWidth="1"/>
    <col min="11782" max="11782" width="6.1328125" style="58" customWidth="1"/>
    <col min="11783" max="11783" width="11.46484375" style="58" customWidth="1"/>
    <col min="11784" max="11784" width="12.796875" style="58" customWidth="1"/>
    <col min="11785" max="11786" width="11.19921875" style="58" customWidth="1"/>
    <col min="11787" max="11787" width="11.796875" style="58" customWidth="1"/>
    <col min="11788" max="11788" width="11" style="58" customWidth="1"/>
    <col min="11789" max="11789" width="11.46484375" style="58" customWidth="1"/>
    <col min="11790" max="11790" width="17.796875" style="58" customWidth="1"/>
    <col min="11791" max="12032" width="9.1328125" style="58"/>
    <col min="12033" max="12033" width="3.19921875" style="58" customWidth="1"/>
    <col min="12034" max="12034" width="7.19921875" style="58" bestFit="1" customWidth="1"/>
    <col min="12035" max="12035" width="11.53125" style="58" customWidth="1"/>
    <col min="12036" max="12036" width="11.796875" style="58" customWidth="1"/>
    <col min="12037" max="12037" width="10.19921875" style="58" customWidth="1"/>
    <col min="12038" max="12038" width="6.1328125" style="58" customWidth="1"/>
    <col min="12039" max="12039" width="11.46484375" style="58" customWidth="1"/>
    <col min="12040" max="12040" width="12.796875" style="58" customWidth="1"/>
    <col min="12041" max="12042" width="11.19921875" style="58" customWidth="1"/>
    <col min="12043" max="12043" width="11.796875" style="58" customWidth="1"/>
    <col min="12044" max="12044" width="11" style="58" customWidth="1"/>
    <col min="12045" max="12045" width="11.46484375" style="58" customWidth="1"/>
    <col min="12046" max="12046" width="17.796875" style="58" customWidth="1"/>
    <col min="12047" max="12288" width="9.1328125" style="58"/>
    <col min="12289" max="12289" width="3.19921875" style="58" customWidth="1"/>
    <col min="12290" max="12290" width="7.19921875" style="58" bestFit="1" customWidth="1"/>
    <col min="12291" max="12291" width="11.53125" style="58" customWidth="1"/>
    <col min="12292" max="12292" width="11.796875" style="58" customWidth="1"/>
    <col min="12293" max="12293" width="10.19921875" style="58" customWidth="1"/>
    <col min="12294" max="12294" width="6.1328125" style="58" customWidth="1"/>
    <col min="12295" max="12295" width="11.46484375" style="58" customWidth="1"/>
    <col min="12296" max="12296" width="12.796875" style="58" customWidth="1"/>
    <col min="12297" max="12298" width="11.19921875" style="58" customWidth="1"/>
    <col min="12299" max="12299" width="11.796875" style="58" customWidth="1"/>
    <col min="12300" max="12300" width="11" style="58" customWidth="1"/>
    <col min="12301" max="12301" width="11.46484375" style="58" customWidth="1"/>
    <col min="12302" max="12302" width="17.796875" style="58" customWidth="1"/>
    <col min="12303" max="12544" width="9.1328125" style="58"/>
    <col min="12545" max="12545" width="3.19921875" style="58" customWidth="1"/>
    <col min="12546" max="12546" width="7.19921875" style="58" bestFit="1" customWidth="1"/>
    <col min="12547" max="12547" width="11.53125" style="58" customWidth="1"/>
    <col min="12548" max="12548" width="11.796875" style="58" customWidth="1"/>
    <col min="12549" max="12549" width="10.19921875" style="58" customWidth="1"/>
    <col min="12550" max="12550" width="6.1328125" style="58" customWidth="1"/>
    <col min="12551" max="12551" width="11.46484375" style="58" customWidth="1"/>
    <col min="12552" max="12552" width="12.796875" style="58" customWidth="1"/>
    <col min="12553" max="12554" width="11.19921875" style="58" customWidth="1"/>
    <col min="12555" max="12555" width="11.796875" style="58" customWidth="1"/>
    <col min="12556" max="12556" width="11" style="58" customWidth="1"/>
    <col min="12557" max="12557" width="11.46484375" style="58" customWidth="1"/>
    <col min="12558" max="12558" width="17.796875" style="58" customWidth="1"/>
    <col min="12559" max="12800" width="9.1328125" style="58"/>
    <col min="12801" max="12801" width="3.19921875" style="58" customWidth="1"/>
    <col min="12802" max="12802" width="7.19921875" style="58" bestFit="1" customWidth="1"/>
    <col min="12803" max="12803" width="11.53125" style="58" customWidth="1"/>
    <col min="12804" max="12804" width="11.796875" style="58" customWidth="1"/>
    <col min="12805" max="12805" width="10.19921875" style="58" customWidth="1"/>
    <col min="12806" max="12806" width="6.1328125" style="58" customWidth="1"/>
    <col min="12807" max="12807" width="11.46484375" style="58" customWidth="1"/>
    <col min="12808" max="12808" width="12.796875" style="58" customWidth="1"/>
    <col min="12809" max="12810" width="11.19921875" style="58" customWidth="1"/>
    <col min="12811" max="12811" width="11.796875" style="58" customWidth="1"/>
    <col min="12812" max="12812" width="11" style="58" customWidth="1"/>
    <col min="12813" max="12813" width="11.46484375" style="58" customWidth="1"/>
    <col min="12814" max="12814" width="17.796875" style="58" customWidth="1"/>
    <col min="12815" max="13056" width="9.1328125" style="58"/>
    <col min="13057" max="13057" width="3.19921875" style="58" customWidth="1"/>
    <col min="13058" max="13058" width="7.19921875" style="58" bestFit="1" customWidth="1"/>
    <col min="13059" max="13059" width="11.53125" style="58" customWidth="1"/>
    <col min="13060" max="13060" width="11.796875" style="58" customWidth="1"/>
    <col min="13061" max="13061" width="10.19921875" style="58" customWidth="1"/>
    <col min="13062" max="13062" width="6.1328125" style="58" customWidth="1"/>
    <col min="13063" max="13063" width="11.46484375" style="58" customWidth="1"/>
    <col min="13064" max="13064" width="12.796875" style="58" customWidth="1"/>
    <col min="13065" max="13066" width="11.19921875" style="58" customWidth="1"/>
    <col min="13067" max="13067" width="11.796875" style="58" customWidth="1"/>
    <col min="13068" max="13068" width="11" style="58" customWidth="1"/>
    <col min="13069" max="13069" width="11.46484375" style="58" customWidth="1"/>
    <col min="13070" max="13070" width="17.796875" style="58" customWidth="1"/>
    <col min="13071" max="13312" width="9.1328125" style="58"/>
    <col min="13313" max="13313" width="3.19921875" style="58" customWidth="1"/>
    <col min="13314" max="13314" width="7.19921875" style="58" bestFit="1" customWidth="1"/>
    <col min="13315" max="13315" width="11.53125" style="58" customWidth="1"/>
    <col min="13316" max="13316" width="11.796875" style="58" customWidth="1"/>
    <col min="13317" max="13317" width="10.19921875" style="58" customWidth="1"/>
    <col min="13318" max="13318" width="6.1328125" style="58" customWidth="1"/>
    <col min="13319" max="13319" width="11.46484375" style="58" customWidth="1"/>
    <col min="13320" max="13320" width="12.796875" style="58" customWidth="1"/>
    <col min="13321" max="13322" width="11.19921875" style="58" customWidth="1"/>
    <col min="13323" max="13323" width="11.796875" style="58" customWidth="1"/>
    <col min="13324" max="13324" width="11" style="58" customWidth="1"/>
    <col min="13325" max="13325" width="11.46484375" style="58" customWidth="1"/>
    <col min="13326" max="13326" width="17.796875" style="58" customWidth="1"/>
    <col min="13327" max="13568" width="9.1328125" style="58"/>
    <col min="13569" max="13569" width="3.19921875" style="58" customWidth="1"/>
    <col min="13570" max="13570" width="7.19921875" style="58" bestFit="1" customWidth="1"/>
    <col min="13571" max="13571" width="11.53125" style="58" customWidth="1"/>
    <col min="13572" max="13572" width="11.796875" style="58" customWidth="1"/>
    <col min="13573" max="13573" width="10.19921875" style="58" customWidth="1"/>
    <col min="13574" max="13574" width="6.1328125" style="58" customWidth="1"/>
    <col min="13575" max="13575" width="11.46484375" style="58" customWidth="1"/>
    <col min="13576" max="13576" width="12.796875" style="58" customWidth="1"/>
    <col min="13577" max="13578" width="11.19921875" style="58" customWidth="1"/>
    <col min="13579" max="13579" width="11.796875" style="58" customWidth="1"/>
    <col min="13580" max="13580" width="11" style="58" customWidth="1"/>
    <col min="13581" max="13581" width="11.46484375" style="58" customWidth="1"/>
    <col min="13582" max="13582" width="17.796875" style="58" customWidth="1"/>
    <col min="13583" max="13824" width="9.1328125" style="58"/>
    <col min="13825" max="13825" width="3.19921875" style="58" customWidth="1"/>
    <col min="13826" max="13826" width="7.19921875" style="58" bestFit="1" customWidth="1"/>
    <col min="13827" max="13827" width="11.53125" style="58" customWidth="1"/>
    <col min="13828" max="13828" width="11.796875" style="58" customWidth="1"/>
    <col min="13829" max="13829" width="10.19921875" style="58" customWidth="1"/>
    <col min="13830" max="13830" width="6.1328125" style="58" customWidth="1"/>
    <col min="13831" max="13831" width="11.46484375" style="58" customWidth="1"/>
    <col min="13832" max="13832" width="12.796875" style="58" customWidth="1"/>
    <col min="13833" max="13834" width="11.19921875" style="58" customWidth="1"/>
    <col min="13835" max="13835" width="11.796875" style="58" customWidth="1"/>
    <col min="13836" max="13836" width="11" style="58" customWidth="1"/>
    <col min="13837" max="13837" width="11.46484375" style="58" customWidth="1"/>
    <col min="13838" max="13838" width="17.796875" style="58" customWidth="1"/>
    <col min="13839" max="14080" width="9.1328125" style="58"/>
    <col min="14081" max="14081" width="3.19921875" style="58" customWidth="1"/>
    <col min="14082" max="14082" width="7.19921875" style="58" bestFit="1" customWidth="1"/>
    <col min="14083" max="14083" width="11.53125" style="58" customWidth="1"/>
    <col min="14084" max="14084" width="11.796875" style="58" customWidth="1"/>
    <col min="14085" max="14085" width="10.19921875" style="58" customWidth="1"/>
    <col min="14086" max="14086" width="6.1328125" style="58" customWidth="1"/>
    <col min="14087" max="14087" width="11.46484375" style="58" customWidth="1"/>
    <col min="14088" max="14088" width="12.796875" style="58" customWidth="1"/>
    <col min="14089" max="14090" width="11.19921875" style="58" customWidth="1"/>
    <col min="14091" max="14091" width="11.796875" style="58" customWidth="1"/>
    <col min="14092" max="14092" width="11" style="58" customWidth="1"/>
    <col min="14093" max="14093" width="11.46484375" style="58" customWidth="1"/>
    <col min="14094" max="14094" width="17.796875" style="58" customWidth="1"/>
    <col min="14095" max="14336" width="9.1328125" style="58"/>
    <col min="14337" max="14337" width="3.19921875" style="58" customWidth="1"/>
    <col min="14338" max="14338" width="7.19921875" style="58" bestFit="1" customWidth="1"/>
    <col min="14339" max="14339" width="11.53125" style="58" customWidth="1"/>
    <col min="14340" max="14340" width="11.796875" style="58" customWidth="1"/>
    <col min="14341" max="14341" width="10.19921875" style="58" customWidth="1"/>
    <col min="14342" max="14342" width="6.1328125" style="58" customWidth="1"/>
    <col min="14343" max="14343" width="11.46484375" style="58" customWidth="1"/>
    <col min="14344" max="14344" width="12.796875" style="58" customWidth="1"/>
    <col min="14345" max="14346" width="11.19921875" style="58" customWidth="1"/>
    <col min="14347" max="14347" width="11.796875" style="58" customWidth="1"/>
    <col min="14348" max="14348" width="11" style="58" customWidth="1"/>
    <col min="14349" max="14349" width="11.46484375" style="58" customWidth="1"/>
    <col min="14350" max="14350" width="17.796875" style="58" customWidth="1"/>
    <col min="14351" max="14592" width="9.1328125" style="58"/>
    <col min="14593" max="14593" width="3.19921875" style="58" customWidth="1"/>
    <col min="14594" max="14594" width="7.19921875" style="58" bestFit="1" customWidth="1"/>
    <col min="14595" max="14595" width="11.53125" style="58" customWidth="1"/>
    <col min="14596" max="14596" width="11.796875" style="58" customWidth="1"/>
    <col min="14597" max="14597" width="10.19921875" style="58" customWidth="1"/>
    <col min="14598" max="14598" width="6.1328125" style="58" customWidth="1"/>
    <col min="14599" max="14599" width="11.46484375" style="58" customWidth="1"/>
    <col min="14600" max="14600" width="12.796875" style="58" customWidth="1"/>
    <col min="14601" max="14602" width="11.19921875" style="58" customWidth="1"/>
    <col min="14603" max="14603" width="11.796875" style="58" customWidth="1"/>
    <col min="14604" max="14604" width="11" style="58" customWidth="1"/>
    <col min="14605" max="14605" width="11.46484375" style="58" customWidth="1"/>
    <col min="14606" max="14606" width="17.796875" style="58" customWidth="1"/>
    <col min="14607" max="14848" width="9.1328125" style="58"/>
    <col min="14849" max="14849" width="3.19921875" style="58" customWidth="1"/>
    <col min="14850" max="14850" width="7.19921875" style="58" bestFit="1" customWidth="1"/>
    <col min="14851" max="14851" width="11.53125" style="58" customWidth="1"/>
    <col min="14852" max="14852" width="11.796875" style="58" customWidth="1"/>
    <col min="14853" max="14853" width="10.19921875" style="58" customWidth="1"/>
    <col min="14854" max="14854" width="6.1328125" style="58" customWidth="1"/>
    <col min="14855" max="14855" width="11.46484375" style="58" customWidth="1"/>
    <col min="14856" max="14856" width="12.796875" style="58" customWidth="1"/>
    <col min="14857" max="14858" width="11.19921875" style="58" customWidth="1"/>
    <col min="14859" max="14859" width="11.796875" style="58" customWidth="1"/>
    <col min="14860" max="14860" width="11" style="58" customWidth="1"/>
    <col min="14861" max="14861" width="11.46484375" style="58" customWidth="1"/>
    <col min="14862" max="14862" width="17.796875" style="58" customWidth="1"/>
    <col min="14863" max="15104" width="9.1328125" style="58"/>
    <col min="15105" max="15105" width="3.19921875" style="58" customWidth="1"/>
    <col min="15106" max="15106" width="7.19921875" style="58" bestFit="1" customWidth="1"/>
    <col min="15107" max="15107" width="11.53125" style="58" customWidth="1"/>
    <col min="15108" max="15108" width="11.796875" style="58" customWidth="1"/>
    <col min="15109" max="15109" width="10.19921875" style="58" customWidth="1"/>
    <col min="15110" max="15110" width="6.1328125" style="58" customWidth="1"/>
    <col min="15111" max="15111" width="11.46484375" style="58" customWidth="1"/>
    <col min="15112" max="15112" width="12.796875" style="58" customWidth="1"/>
    <col min="15113" max="15114" width="11.19921875" style="58" customWidth="1"/>
    <col min="15115" max="15115" width="11.796875" style="58" customWidth="1"/>
    <col min="15116" max="15116" width="11" style="58" customWidth="1"/>
    <col min="15117" max="15117" width="11.46484375" style="58" customWidth="1"/>
    <col min="15118" max="15118" width="17.796875" style="58" customWidth="1"/>
    <col min="15119" max="15360" width="9.1328125" style="58"/>
    <col min="15361" max="15361" width="3.19921875" style="58" customWidth="1"/>
    <col min="15362" max="15362" width="7.19921875" style="58" bestFit="1" customWidth="1"/>
    <col min="15363" max="15363" width="11.53125" style="58" customWidth="1"/>
    <col min="15364" max="15364" width="11.796875" style="58" customWidth="1"/>
    <col min="15365" max="15365" width="10.19921875" style="58" customWidth="1"/>
    <col min="15366" max="15366" width="6.1328125" style="58" customWidth="1"/>
    <col min="15367" max="15367" width="11.46484375" style="58" customWidth="1"/>
    <col min="15368" max="15368" width="12.796875" style="58" customWidth="1"/>
    <col min="15369" max="15370" width="11.19921875" style="58" customWidth="1"/>
    <col min="15371" max="15371" width="11.796875" style="58" customWidth="1"/>
    <col min="15372" max="15372" width="11" style="58" customWidth="1"/>
    <col min="15373" max="15373" width="11.46484375" style="58" customWidth="1"/>
    <col min="15374" max="15374" width="17.796875" style="58" customWidth="1"/>
    <col min="15375" max="15616" width="9.1328125" style="58"/>
    <col min="15617" max="15617" width="3.19921875" style="58" customWidth="1"/>
    <col min="15618" max="15618" width="7.19921875" style="58" bestFit="1" customWidth="1"/>
    <col min="15619" max="15619" width="11.53125" style="58" customWidth="1"/>
    <col min="15620" max="15620" width="11.796875" style="58" customWidth="1"/>
    <col min="15621" max="15621" width="10.19921875" style="58" customWidth="1"/>
    <col min="15622" max="15622" width="6.1328125" style="58" customWidth="1"/>
    <col min="15623" max="15623" width="11.46484375" style="58" customWidth="1"/>
    <col min="15624" max="15624" width="12.796875" style="58" customWidth="1"/>
    <col min="15625" max="15626" width="11.19921875" style="58" customWidth="1"/>
    <col min="15627" max="15627" width="11.796875" style="58" customWidth="1"/>
    <col min="15628" max="15628" width="11" style="58" customWidth="1"/>
    <col min="15629" max="15629" width="11.46484375" style="58" customWidth="1"/>
    <col min="15630" max="15630" width="17.796875" style="58" customWidth="1"/>
    <col min="15631" max="15872" width="9.1328125" style="58"/>
    <col min="15873" max="15873" width="3.19921875" style="58" customWidth="1"/>
    <col min="15874" max="15874" width="7.19921875" style="58" bestFit="1" customWidth="1"/>
    <col min="15875" max="15875" width="11.53125" style="58" customWidth="1"/>
    <col min="15876" max="15876" width="11.796875" style="58" customWidth="1"/>
    <col min="15877" max="15877" width="10.19921875" style="58" customWidth="1"/>
    <col min="15878" max="15878" width="6.1328125" style="58" customWidth="1"/>
    <col min="15879" max="15879" width="11.46484375" style="58" customWidth="1"/>
    <col min="15880" max="15880" width="12.796875" style="58" customWidth="1"/>
    <col min="15881" max="15882" width="11.19921875" style="58" customWidth="1"/>
    <col min="15883" max="15883" width="11.796875" style="58" customWidth="1"/>
    <col min="15884" max="15884" width="11" style="58" customWidth="1"/>
    <col min="15885" max="15885" width="11.46484375" style="58" customWidth="1"/>
    <col min="15886" max="15886" width="17.796875" style="58" customWidth="1"/>
    <col min="15887" max="16128" width="9.1328125" style="58"/>
    <col min="16129" max="16129" width="3.19921875" style="58" customWidth="1"/>
    <col min="16130" max="16130" width="7.19921875" style="58" bestFit="1" customWidth="1"/>
    <col min="16131" max="16131" width="11.53125" style="58" customWidth="1"/>
    <col min="16132" max="16132" width="11.796875" style="58" customWidth="1"/>
    <col min="16133" max="16133" width="10.19921875" style="58" customWidth="1"/>
    <col min="16134" max="16134" width="6.1328125" style="58" customWidth="1"/>
    <col min="16135" max="16135" width="11.46484375" style="58" customWidth="1"/>
    <col min="16136" max="16136" width="12.796875" style="58" customWidth="1"/>
    <col min="16137" max="16138" width="11.19921875" style="58" customWidth="1"/>
    <col min="16139" max="16139" width="11.796875" style="58" customWidth="1"/>
    <col min="16140" max="16140" width="11" style="58" customWidth="1"/>
    <col min="16141" max="16141" width="11.46484375" style="58" customWidth="1"/>
    <col min="16142" max="16142" width="17.796875" style="58" customWidth="1"/>
    <col min="16143" max="16384" width="9.1328125" style="58"/>
  </cols>
  <sheetData>
    <row r="1" spans="1:14" ht="17.649999999999999" x14ac:dyDescent="0.45">
      <c r="A1" s="172" t="s">
        <v>106</v>
      </c>
      <c r="B1" s="172"/>
      <c r="C1" s="172"/>
      <c r="D1" s="172"/>
      <c r="E1" s="172"/>
      <c r="F1" s="172"/>
      <c r="G1" s="172"/>
      <c r="H1" s="172"/>
      <c r="I1" s="172"/>
      <c r="J1" s="172"/>
      <c r="K1" s="172"/>
      <c r="L1" s="172"/>
      <c r="M1" s="172"/>
      <c r="N1" s="172"/>
    </row>
    <row r="2" spans="1:14" ht="18" thickBot="1" x14ac:dyDescent="0.5">
      <c r="A2" s="106"/>
      <c r="B2" s="106"/>
      <c r="C2" s="106"/>
      <c r="D2" s="106"/>
      <c r="E2" s="106"/>
      <c r="F2" s="106"/>
      <c r="G2" s="106"/>
    </row>
    <row r="3" spans="1:14" ht="18" thickBot="1" x14ac:dyDescent="0.5">
      <c r="A3" s="194" t="s">
        <v>97</v>
      </c>
      <c r="B3" s="195"/>
      <c r="C3" s="195"/>
      <c r="D3" s="195"/>
      <c r="E3" s="195"/>
      <c r="F3" s="195"/>
      <c r="G3" s="195"/>
      <c r="H3" s="195"/>
      <c r="I3" s="195"/>
      <c r="J3" s="195"/>
      <c r="K3" s="195"/>
      <c r="L3" s="195"/>
      <c r="M3" s="195"/>
      <c r="N3" s="196"/>
    </row>
    <row r="4" spans="1:14" ht="13.15" x14ac:dyDescent="0.45">
      <c r="A4" s="197" t="s">
        <v>56</v>
      </c>
      <c r="B4" s="198" t="s">
        <v>55</v>
      </c>
      <c r="C4" s="180" t="s">
        <v>84</v>
      </c>
      <c r="D4" s="181"/>
      <c r="E4" s="182"/>
      <c r="F4" s="182"/>
      <c r="G4" s="184"/>
      <c r="H4" s="199" t="s">
        <v>83</v>
      </c>
      <c r="I4" s="200"/>
      <c r="J4" s="200"/>
      <c r="K4" s="200"/>
      <c r="L4" s="201"/>
      <c r="M4" s="202"/>
      <c r="N4" s="189" t="s">
        <v>82</v>
      </c>
    </row>
    <row r="5" spans="1:14" ht="39.4" x14ac:dyDescent="0.45">
      <c r="A5" s="197"/>
      <c r="B5" s="198"/>
      <c r="C5" s="105" t="s">
        <v>96</v>
      </c>
      <c r="D5" s="104" t="s">
        <v>95</v>
      </c>
      <c r="E5" s="191" t="s">
        <v>94</v>
      </c>
      <c r="F5" s="191"/>
      <c r="G5" s="193"/>
      <c r="H5" s="103" t="s">
        <v>93</v>
      </c>
      <c r="I5" s="102" t="s">
        <v>92</v>
      </c>
      <c r="J5" s="102" t="s">
        <v>91</v>
      </c>
      <c r="K5" s="102" t="s">
        <v>90</v>
      </c>
      <c r="L5" s="191" t="s">
        <v>89</v>
      </c>
      <c r="M5" s="193"/>
      <c r="N5" s="203"/>
    </row>
    <row r="6" spans="1:14" s="93" customFormat="1" x14ac:dyDescent="0.45">
      <c r="A6" s="176"/>
      <c r="B6" s="178"/>
      <c r="C6" s="114" t="s">
        <v>42</v>
      </c>
      <c r="D6" s="113" t="s">
        <v>41</v>
      </c>
      <c r="E6" s="96" t="s">
        <v>42</v>
      </c>
      <c r="F6" s="96" t="s">
        <v>54</v>
      </c>
      <c r="G6" s="95" t="s">
        <v>40</v>
      </c>
      <c r="H6" s="114" t="s">
        <v>42</v>
      </c>
      <c r="I6" s="113"/>
      <c r="J6" s="113" t="s">
        <v>42</v>
      </c>
      <c r="K6" s="96" t="s">
        <v>41</v>
      </c>
      <c r="L6" s="96" t="s">
        <v>42</v>
      </c>
      <c r="M6" s="95" t="s">
        <v>40</v>
      </c>
      <c r="N6" s="112" t="s">
        <v>40</v>
      </c>
    </row>
    <row r="7" spans="1:14" ht="13.15" thickBot="1" x14ac:dyDescent="0.5">
      <c r="A7" s="92">
        <v>1</v>
      </c>
      <c r="B7" s="91" t="s">
        <v>53</v>
      </c>
      <c r="C7" s="90"/>
      <c r="D7" s="89"/>
      <c r="E7" s="79"/>
      <c r="F7" s="110"/>
      <c r="G7" s="78"/>
      <c r="H7" s="84"/>
      <c r="I7" s="111"/>
      <c r="J7" s="109">
        <f t="shared" ref="J7" si="0">H7*I7</f>
        <v>0</v>
      </c>
      <c r="K7" s="81">
        <v>0</v>
      </c>
      <c r="L7" s="79">
        <f t="shared" ref="L7" si="1">IF(H7="", 0,J7-C7)</f>
        <v>0</v>
      </c>
      <c r="M7" s="78">
        <f t="shared" ref="M7" si="2">L7*K7</f>
        <v>0</v>
      </c>
      <c r="N7" s="77">
        <f t="shared" ref="N7" si="3">M7-G7</f>
        <v>0</v>
      </c>
    </row>
    <row r="8" spans="1:14" ht="13.9" thickTop="1" thickBot="1" x14ac:dyDescent="0.5">
      <c r="A8" s="170" t="s">
        <v>20</v>
      </c>
      <c r="B8" s="171"/>
      <c r="C8" s="76">
        <f>SUM(C7:C7)</f>
        <v>0</v>
      </c>
      <c r="D8" s="75"/>
      <c r="E8" s="68">
        <f>SUM(E7:E7)</f>
        <v>0</v>
      </c>
      <c r="F8" s="108" t="e">
        <f>AVERAGE(F7:F7)</f>
        <v>#DIV/0!</v>
      </c>
      <c r="G8" s="107">
        <f>SUM(G7:G7)</f>
        <v>0</v>
      </c>
      <c r="H8" s="69">
        <f>SUM(H7:H7)</f>
        <v>0</v>
      </c>
      <c r="I8" s="68"/>
      <c r="J8" s="67">
        <f>SUM(J7:J7)</f>
        <v>0</v>
      </c>
      <c r="K8" s="68"/>
      <c r="L8" s="67">
        <f>SUM(L7:L7)</f>
        <v>0</v>
      </c>
      <c r="M8" s="66">
        <f>SUM(M7:M7)</f>
        <v>0</v>
      </c>
      <c r="N8" s="65">
        <f>SUM(N7:N7)</f>
        <v>0</v>
      </c>
    </row>
    <row r="10" spans="1:14" x14ac:dyDescent="0.45">
      <c r="A10" s="60" t="s">
        <v>88</v>
      </c>
    </row>
    <row r="12" spans="1:14" x14ac:dyDescent="0.45">
      <c r="A12" s="60" t="s">
        <v>87</v>
      </c>
    </row>
  </sheetData>
  <mergeCells count="10">
    <mergeCell ref="A8:B8"/>
    <mergeCell ref="A1:N1"/>
    <mergeCell ref="A3:N3"/>
    <mergeCell ref="A4:A6"/>
    <mergeCell ref="B4:B6"/>
    <mergeCell ref="C4:G4"/>
    <mergeCell ref="H4:M4"/>
    <mergeCell ref="N4:N5"/>
    <mergeCell ref="E5:G5"/>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6"/>
  <sheetViews>
    <sheetView topLeftCell="A7" workbookViewId="0">
      <selection activeCell="E6" sqref="E6"/>
    </sheetView>
  </sheetViews>
  <sheetFormatPr defaultRowHeight="12.75" x14ac:dyDescent="0.45"/>
  <cols>
    <col min="1" max="1" width="4.796875" style="116" customWidth="1"/>
    <col min="2" max="2" width="6.796875" style="116" bestFit="1" customWidth="1"/>
    <col min="3" max="3" width="28.19921875" style="116" customWidth="1"/>
    <col min="4" max="4" width="28.46484375" style="116" customWidth="1"/>
    <col min="5" max="5" width="24.19921875" style="115" customWidth="1"/>
    <col min="6" max="255" width="9.1328125" style="115"/>
    <col min="256" max="256" width="4.796875" style="115" customWidth="1"/>
    <col min="257" max="257" width="6.796875" style="115" bestFit="1" customWidth="1"/>
    <col min="258" max="261" width="16.796875" style="115" customWidth="1"/>
    <col min="262" max="511" width="9.1328125" style="115"/>
    <col min="512" max="512" width="4.796875" style="115" customWidth="1"/>
    <col min="513" max="513" width="6.796875" style="115" bestFit="1" customWidth="1"/>
    <col min="514" max="517" width="16.796875" style="115" customWidth="1"/>
    <col min="518" max="767" width="9.1328125" style="115"/>
    <col min="768" max="768" width="4.796875" style="115" customWidth="1"/>
    <col min="769" max="769" width="6.796875" style="115" bestFit="1" customWidth="1"/>
    <col min="770" max="773" width="16.796875" style="115" customWidth="1"/>
    <col min="774" max="1023" width="9.1328125" style="115"/>
    <col min="1024" max="1024" width="4.796875" style="115" customWidth="1"/>
    <col min="1025" max="1025" width="6.796875" style="115" bestFit="1" customWidth="1"/>
    <col min="1026" max="1029" width="16.796875" style="115" customWidth="1"/>
    <col min="1030" max="1279" width="9.1328125" style="115"/>
    <col min="1280" max="1280" width="4.796875" style="115" customWidth="1"/>
    <col min="1281" max="1281" width="6.796875" style="115" bestFit="1" customWidth="1"/>
    <col min="1282" max="1285" width="16.796875" style="115" customWidth="1"/>
    <col min="1286" max="1535" width="9.1328125" style="115"/>
    <col min="1536" max="1536" width="4.796875" style="115" customWidth="1"/>
    <col min="1537" max="1537" width="6.796875" style="115" bestFit="1" customWidth="1"/>
    <col min="1538" max="1541" width="16.796875" style="115" customWidth="1"/>
    <col min="1542" max="1791" width="9.1328125" style="115"/>
    <col min="1792" max="1792" width="4.796875" style="115" customWidth="1"/>
    <col min="1793" max="1793" width="6.796875" style="115" bestFit="1" customWidth="1"/>
    <col min="1794" max="1797" width="16.796875" style="115" customWidth="1"/>
    <col min="1798" max="2047" width="9.1328125" style="115"/>
    <col min="2048" max="2048" width="4.796875" style="115" customWidth="1"/>
    <col min="2049" max="2049" width="6.796875" style="115" bestFit="1" customWidth="1"/>
    <col min="2050" max="2053" width="16.796875" style="115" customWidth="1"/>
    <col min="2054" max="2303" width="9.1328125" style="115"/>
    <col min="2304" max="2304" width="4.796875" style="115" customWidth="1"/>
    <col min="2305" max="2305" width="6.796875" style="115" bestFit="1" customWidth="1"/>
    <col min="2306" max="2309" width="16.796875" style="115" customWidth="1"/>
    <col min="2310" max="2559" width="9.1328125" style="115"/>
    <col min="2560" max="2560" width="4.796875" style="115" customWidth="1"/>
    <col min="2561" max="2561" width="6.796875" style="115" bestFit="1" customWidth="1"/>
    <col min="2562" max="2565" width="16.796875" style="115" customWidth="1"/>
    <col min="2566" max="2815" width="9.1328125" style="115"/>
    <col min="2816" max="2816" width="4.796875" style="115" customWidth="1"/>
    <col min="2817" max="2817" width="6.796875" style="115" bestFit="1" customWidth="1"/>
    <col min="2818" max="2821" width="16.796875" style="115" customWidth="1"/>
    <col min="2822" max="3071" width="9.1328125" style="115"/>
    <col min="3072" max="3072" width="4.796875" style="115" customWidth="1"/>
    <col min="3073" max="3073" width="6.796875" style="115" bestFit="1" customWidth="1"/>
    <col min="3074" max="3077" width="16.796875" style="115" customWidth="1"/>
    <col min="3078" max="3327" width="9.1328125" style="115"/>
    <col min="3328" max="3328" width="4.796875" style="115" customWidth="1"/>
    <col min="3329" max="3329" width="6.796875" style="115" bestFit="1" customWidth="1"/>
    <col min="3330" max="3333" width="16.796875" style="115" customWidth="1"/>
    <col min="3334" max="3583" width="9.1328125" style="115"/>
    <col min="3584" max="3584" width="4.796875" style="115" customWidth="1"/>
    <col min="3585" max="3585" width="6.796875" style="115" bestFit="1" customWidth="1"/>
    <col min="3586" max="3589" width="16.796875" style="115" customWidth="1"/>
    <col min="3590" max="3839" width="9.1328125" style="115"/>
    <col min="3840" max="3840" width="4.796875" style="115" customWidth="1"/>
    <col min="3841" max="3841" width="6.796875" style="115" bestFit="1" customWidth="1"/>
    <col min="3842" max="3845" width="16.796875" style="115" customWidth="1"/>
    <col min="3846" max="4095" width="9.1328125" style="115"/>
    <col min="4096" max="4096" width="4.796875" style="115" customWidth="1"/>
    <col min="4097" max="4097" width="6.796875" style="115" bestFit="1" customWidth="1"/>
    <col min="4098" max="4101" width="16.796875" style="115" customWidth="1"/>
    <col min="4102" max="4351" width="9.1328125" style="115"/>
    <col min="4352" max="4352" width="4.796875" style="115" customWidth="1"/>
    <col min="4353" max="4353" width="6.796875" style="115" bestFit="1" customWidth="1"/>
    <col min="4354" max="4357" width="16.796875" style="115" customWidth="1"/>
    <col min="4358" max="4607" width="9.1328125" style="115"/>
    <col min="4608" max="4608" width="4.796875" style="115" customWidth="1"/>
    <col min="4609" max="4609" width="6.796875" style="115" bestFit="1" customWidth="1"/>
    <col min="4610" max="4613" width="16.796875" style="115" customWidth="1"/>
    <col min="4614" max="4863" width="9.1328125" style="115"/>
    <col min="4864" max="4864" width="4.796875" style="115" customWidth="1"/>
    <col min="4865" max="4865" width="6.796875" style="115" bestFit="1" customWidth="1"/>
    <col min="4866" max="4869" width="16.796875" style="115" customWidth="1"/>
    <col min="4870" max="5119" width="9.1328125" style="115"/>
    <col min="5120" max="5120" width="4.796875" style="115" customWidth="1"/>
    <col min="5121" max="5121" width="6.796875" style="115" bestFit="1" customWidth="1"/>
    <col min="5122" max="5125" width="16.796875" style="115" customWidth="1"/>
    <col min="5126" max="5375" width="9.1328125" style="115"/>
    <col min="5376" max="5376" width="4.796875" style="115" customWidth="1"/>
    <col min="5377" max="5377" width="6.796875" style="115" bestFit="1" customWidth="1"/>
    <col min="5378" max="5381" width="16.796875" style="115" customWidth="1"/>
    <col min="5382" max="5631" width="9.1328125" style="115"/>
    <col min="5632" max="5632" width="4.796875" style="115" customWidth="1"/>
    <col min="5633" max="5633" width="6.796875" style="115" bestFit="1" customWidth="1"/>
    <col min="5634" max="5637" width="16.796875" style="115" customWidth="1"/>
    <col min="5638" max="5887" width="9.1328125" style="115"/>
    <col min="5888" max="5888" width="4.796875" style="115" customWidth="1"/>
    <col min="5889" max="5889" width="6.796875" style="115" bestFit="1" customWidth="1"/>
    <col min="5890" max="5893" width="16.796875" style="115" customWidth="1"/>
    <col min="5894" max="6143" width="9.1328125" style="115"/>
    <col min="6144" max="6144" width="4.796875" style="115" customWidth="1"/>
    <col min="6145" max="6145" width="6.796875" style="115" bestFit="1" customWidth="1"/>
    <col min="6146" max="6149" width="16.796875" style="115" customWidth="1"/>
    <col min="6150" max="6399" width="9.1328125" style="115"/>
    <col min="6400" max="6400" width="4.796875" style="115" customWidth="1"/>
    <col min="6401" max="6401" width="6.796875" style="115" bestFit="1" customWidth="1"/>
    <col min="6402" max="6405" width="16.796875" style="115" customWidth="1"/>
    <col min="6406" max="6655" width="9.1328125" style="115"/>
    <col min="6656" max="6656" width="4.796875" style="115" customWidth="1"/>
    <col min="6657" max="6657" width="6.796875" style="115" bestFit="1" customWidth="1"/>
    <col min="6658" max="6661" width="16.796875" style="115" customWidth="1"/>
    <col min="6662" max="6911" width="9.1328125" style="115"/>
    <col min="6912" max="6912" width="4.796875" style="115" customWidth="1"/>
    <col min="6913" max="6913" width="6.796875" style="115" bestFit="1" customWidth="1"/>
    <col min="6914" max="6917" width="16.796875" style="115" customWidth="1"/>
    <col min="6918" max="7167" width="9.1328125" style="115"/>
    <col min="7168" max="7168" width="4.796875" style="115" customWidth="1"/>
    <col min="7169" max="7169" width="6.796875" style="115" bestFit="1" customWidth="1"/>
    <col min="7170" max="7173" width="16.796875" style="115" customWidth="1"/>
    <col min="7174" max="7423" width="9.1328125" style="115"/>
    <col min="7424" max="7424" width="4.796875" style="115" customWidth="1"/>
    <col min="7425" max="7425" width="6.796875" style="115" bestFit="1" customWidth="1"/>
    <col min="7426" max="7429" width="16.796875" style="115" customWidth="1"/>
    <col min="7430" max="7679" width="9.1328125" style="115"/>
    <col min="7680" max="7680" width="4.796875" style="115" customWidth="1"/>
    <col min="7681" max="7681" width="6.796875" style="115" bestFit="1" customWidth="1"/>
    <col min="7682" max="7685" width="16.796875" style="115" customWidth="1"/>
    <col min="7686" max="7935" width="9.1328125" style="115"/>
    <col min="7936" max="7936" width="4.796875" style="115" customWidth="1"/>
    <col min="7937" max="7937" width="6.796875" style="115" bestFit="1" customWidth="1"/>
    <col min="7938" max="7941" width="16.796875" style="115" customWidth="1"/>
    <col min="7942" max="8191" width="9.1328125" style="115"/>
    <col min="8192" max="8192" width="4.796875" style="115" customWidth="1"/>
    <col min="8193" max="8193" width="6.796875" style="115" bestFit="1" customWidth="1"/>
    <col min="8194" max="8197" width="16.796875" style="115" customWidth="1"/>
    <col min="8198" max="8447" width="9.1328125" style="115"/>
    <col min="8448" max="8448" width="4.796875" style="115" customWidth="1"/>
    <col min="8449" max="8449" width="6.796875" style="115" bestFit="1" customWidth="1"/>
    <col min="8450" max="8453" width="16.796875" style="115" customWidth="1"/>
    <col min="8454" max="8703" width="9.1328125" style="115"/>
    <col min="8704" max="8704" width="4.796875" style="115" customWidth="1"/>
    <col min="8705" max="8705" width="6.796875" style="115" bestFit="1" customWidth="1"/>
    <col min="8706" max="8709" width="16.796875" style="115" customWidth="1"/>
    <col min="8710" max="8959" width="9.1328125" style="115"/>
    <col min="8960" max="8960" width="4.796875" style="115" customWidth="1"/>
    <col min="8961" max="8961" width="6.796875" style="115" bestFit="1" customWidth="1"/>
    <col min="8962" max="8965" width="16.796875" style="115" customWidth="1"/>
    <col min="8966" max="9215" width="9.1328125" style="115"/>
    <col min="9216" max="9216" width="4.796875" style="115" customWidth="1"/>
    <col min="9217" max="9217" width="6.796875" style="115" bestFit="1" customWidth="1"/>
    <col min="9218" max="9221" width="16.796875" style="115" customWidth="1"/>
    <col min="9222" max="9471" width="9.1328125" style="115"/>
    <col min="9472" max="9472" width="4.796875" style="115" customWidth="1"/>
    <col min="9473" max="9473" width="6.796875" style="115" bestFit="1" customWidth="1"/>
    <col min="9474" max="9477" width="16.796875" style="115" customWidth="1"/>
    <col min="9478" max="9727" width="9.1328125" style="115"/>
    <col min="9728" max="9728" width="4.796875" style="115" customWidth="1"/>
    <col min="9729" max="9729" width="6.796875" style="115" bestFit="1" customWidth="1"/>
    <col min="9730" max="9733" width="16.796875" style="115" customWidth="1"/>
    <col min="9734" max="9983" width="9.1328125" style="115"/>
    <col min="9984" max="9984" width="4.796875" style="115" customWidth="1"/>
    <col min="9985" max="9985" width="6.796875" style="115" bestFit="1" customWidth="1"/>
    <col min="9986" max="9989" width="16.796875" style="115" customWidth="1"/>
    <col min="9990" max="10239" width="9.1328125" style="115"/>
    <col min="10240" max="10240" width="4.796875" style="115" customWidth="1"/>
    <col min="10241" max="10241" width="6.796875" style="115" bestFit="1" customWidth="1"/>
    <col min="10242" max="10245" width="16.796875" style="115" customWidth="1"/>
    <col min="10246" max="10495" width="9.1328125" style="115"/>
    <col min="10496" max="10496" width="4.796875" style="115" customWidth="1"/>
    <col min="10497" max="10497" width="6.796875" style="115" bestFit="1" customWidth="1"/>
    <col min="10498" max="10501" width="16.796875" style="115" customWidth="1"/>
    <col min="10502" max="10751" width="9.1328125" style="115"/>
    <col min="10752" max="10752" width="4.796875" style="115" customWidth="1"/>
    <col min="10753" max="10753" width="6.796875" style="115" bestFit="1" customWidth="1"/>
    <col min="10754" max="10757" width="16.796875" style="115" customWidth="1"/>
    <col min="10758" max="11007" width="9.1328125" style="115"/>
    <col min="11008" max="11008" width="4.796875" style="115" customWidth="1"/>
    <col min="11009" max="11009" width="6.796875" style="115" bestFit="1" customWidth="1"/>
    <col min="11010" max="11013" width="16.796875" style="115" customWidth="1"/>
    <col min="11014" max="11263" width="9.1328125" style="115"/>
    <col min="11264" max="11264" width="4.796875" style="115" customWidth="1"/>
    <col min="11265" max="11265" width="6.796875" style="115" bestFit="1" customWidth="1"/>
    <col min="11266" max="11269" width="16.796875" style="115" customWidth="1"/>
    <col min="11270" max="11519" width="9.1328125" style="115"/>
    <col min="11520" max="11520" width="4.796875" style="115" customWidth="1"/>
    <col min="11521" max="11521" width="6.796875" style="115" bestFit="1" customWidth="1"/>
    <col min="11522" max="11525" width="16.796875" style="115" customWidth="1"/>
    <col min="11526" max="11775" width="9.1328125" style="115"/>
    <col min="11776" max="11776" width="4.796875" style="115" customWidth="1"/>
    <col min="11777" max="11777" width="6.796875" style="115" bestFit="1" customWidth="1"/>
    <col min="11778" max="11781" width="16.796875" style="115" customWidth="1"/>
    <col min="11782" max="12031" width="9.1328125" style="115"/>
    <col min="12032" max="12032" width="4.796875" style="115" customWidth="1"/>
    <col min="12033" max="12033" width="6.796875" style="115" bestFit="1" customWidth="1"/>
    <col min="12034" max="12037" width="16.796875" style="115" customWidth="1"/>
    <col min="12038" max="12287" width="9.1328125" style="115"/>
    <col min="12288" max="12288" width="4.796875" style="115" customWidth="1"/>
    <col min="12289" max="12289" width="6.796875" style="115" bestFit="1" customWidth="1"/>
    <col min="12290" max="12293" width="16.796875" style="115" customWidth="1"/>
    <col min="12294" max="12543" width="9.1328125" style="115"/>
    <col min="12544" max="12544" width="4.796875" style="115" customWidth="1"/>
    <col min="12545" max="12545" width="6.796875" style="115" bestFit="1" customWidth="1"/>
    <col min="12546" max="12549" width="16.796875" style="115" customWidth="1"/>
    <col min="12550" max="12799" width="9.1328125" style="115"/>
    <col min="12800" max="12800" width="4.796875" style="115" customWidth="1"/>
    <col min="12801" max="12801" width="6.796875" style="115" bestFit="1" customWidth="1"/>
    <col min="12802" max="12805" width="16.796875" style="115" customWidth="1"/>
    <col min="12806" max="13055" width="9.1328125" style="115"/>
    <col min="13056" max="13056" width="4.796875" style="115" customWidth="1"/>
    <col min="13057" max="13057" width="6.796875" style="115" bestFit="1" customWidth="1"/>
    <col min="13058" max="13061" width="16.796875" style="115" customWidth="1"/>
    <col min="13062" max="13311" width="9.1328125" style="115"/>
    <col min="13312" max="13312" width="4.796875" style="115" customWidth="1"/>
    <col min="13313" max="13313" width="6.796875" style="115" bestFit="1" customWidth="1"/>
    <col min="13314" max="13317" width="16.796875" style="115" customWidth="1"/>
    <col min="13318" max="13567" width="9.1328125" style="115"/>
    <col min="13568" max="13568" width="4.796875" style="115" customWidth="1"/>
    <col min="13569" max="13569" width="6.796875" style="115" bestFit="1" customWidth="1"/>
    <col min="13570" max="13573" width="16.796875" style="115" customWidth="1"/>
    <col min="13574" max="13823" width="9.1328125" style="115"/>
    <col min="13824" max="13824" width="4.796875" style="115" customWidth="1"/>
    <col min="13825" max="13825" width="6.796875" style="115" bestFit="1" customWidth="1"/>
    <col min="13826" max="13829" width="16.796875" style="115" customWidth="1"/>
    <col min="13830" max="14079" width="9.1328125" style="115"/>
    <col min="14080" max="14080" width="4.796875" style="115" customWidth="1"/>
    <col min="14081" max="14081" width="6.796875" style="115" bestFit="1" customWidth="1"/>
    <col min="14082" max="14085" width="16.796875" style="115" customWidth="1"/>
    <col min="14086" max="14335" width="9.1328125" style="115"/>
    <col min="14336" max="14336" width="4.796875" style="115" customWidth="1"/>
    <col min="14337" max="14337" width="6.796875" style="115" bestFit="1" customWidth="1"/>
    <col min="14338" max="14341" width="16.796875" style="115" customWidth="1"/>
    <col min="14342" max="14591" width="9.1328125" style="115"/>
    <col min="14592" max="14592" width="4.796875" style="115" customWidth="1"/>
    <col min="14593" max="14593" width="6.796875" style="115" bestFit="1" customWidth="1"/>
    <col min="14594" max="14597" width="16.796875" style="115" customWidth="1"/>
    <col min="14598" max="14847" width="9.1328125" style="115"/>
    <col min="14848" max="14848" width="4.796875" style="115" customWidth="1"/>
    <col min="14849" max="14849" width="6.796875" style="115" bestFit="1" customWidth="1"/>
    <col min="14850" max="14853" width="16.796875" style="115" customWidth="1"/>
    <col min="14854" max="15103" width="9.1328125" style="115"/>
    <col min="15104" max="15104" width="4.796875" style="115" customWidth="1"/>
    <col min="15105" max="15105" width="6.796875" style="115" bestFit="1" customWidth="1"/>
    <col min="15106" max="15109" width="16.796875" style="115" customWidth="1"/>
    <col min="15110" max="15359" width="9.1328125" style="115"/>
    <col min="15360" max="15360" width="4.796875" style="115" customWidth="1"/>
    <col min="15361" max="15361" width="6.796875" style="115" bestFit="1" customWidth="1"/>
    <col min="15362" max="15365" width="16.796875" style="115" customWidth="1"/>
    <col min="15366" max="15615" width="9.1328125" style="115"/>
    <col min="15616" max="15616" width="4.796875" style="115" customWidth="1"/>
    <col min="15617" max="15617" width="6.796875" style="115" bestFit="1" customWidth="1"/>
    <col min="15618" max="15621" width="16.796875" style="115" customWidth="1"/>
    <col min="15622" max="15871" width="9.1328125" style="115"/>
    <col min="15872" max="15872" width="4.796875" style="115" customWidth="1"/>
    <col min="15873" max="15873" width="6.796875" style="115" bestFit="1" customWidth="1"/>
    <col min="15874" max="15877" width="16.796875" style="115" customWidth="1"/>
    <col min="15878" max="16127" width="9.1328125" style="115"/>
    <col min="16128" max="16128" width="4.796875" style="115" customWidth="1"/>
    <col min="16129" max="16129" width="6.796875" style="115" bestFit="1" customWidth="1"/>
    <col min="16130" max="16133" width="16.796875" style="115" customWidth="1"/>
    <col min="16134" max="16384" width="9.1328125" style="115"/>
  </cols>
  <sheetData>
    <row r="1" spans="1:5" ht="17.649999999999999" x14ac:dyDescent="0.45">
      <c r="A1" s="206" t="s">
        <v>106</v>
      </c>
      <c r="B1" s="206"/>
      <c r="C1" s="206"/>
      <c r="D1" s="206"/>
    </row>
    <row r="2" spans="1:5" ht="18" thickBot="1" x14ac:dyDescent="0.5">
      <c r="A2" s="128"/>
      <c r="B2" s="128"/>
      <c r="C2" s="128"/>
      <c r="D2" s="128"/>
    </row>
    <row r="3" spans="1:5" ht="18" thickBot="1" x14ac:dyDescent="0.5">
      <c r="A3" s="207" t="s">
        <v>102</v>
      </c>
      <c r="B3" s="208"/>
      <c r="C3" s="208"/>
      <c r="D3" s="208"/>
      <c r="E3" s="209"/>
    </row>
    <row r="4" spans="1:5" ht="13.15" x14ac:dyDescent="0.45">
      <c r="A4" s="210" t="s">
        <v>56</v>
      </c>
      <c r="B4" s="212" t="s">
        <v>85</v>
      </c>
      <c r="C4" s="214" t="s">
        <v>82</v>
      </c>
      <c r="D4" s="214"/>
      <c r="E4" s="215"/>
    </row>
    <row r="5" spans="1:5" ht="13.15" x14ac:dyDescent="0.45">
      <c r="A5" s="210"/>
      <c r="B5" s="212"/>
      <c r="C5" s="127" t="s">
        <v>101</v>
      </c>
      <c r="D5" s="127" t="s">
        <v>100</v>
      </c>
      <c r="E5" s="126" t="s">
        <v>20</v>
      </c>
    </row>
    <row r="6" spans="1:5" s="121" customFormat="1" x14ac:dyDescent="0.45">
      <c r="A6" s="211"/>
      <c r="B6" s="213"/>
      <c r="C6" s="125" t="s">
        <v>40</v>
      </c>
      <c r="D6" s="125" t="s">
        <v>40</v>
      </c>
      <c r="E6" s="124" t="s">
        <v>40</v>
      </c>
    </row>
    <row r="7" spans="1:5" s="121" customFormat="1" x14ac:dyDescent="0.45">
      <c r="A7" s="92">
        <v>1</v>
      </c>
      <c r="B7" s="91" t="s">
        <v>53</v>
      </c>
      <c r="C7" s="123" t="e">
        <f>'VZOREC OBRAČUNA - TOPLOTA'!T7</f>
        <v>#DIV/0!</v>
      </c>
      <c r="D7" s="123">
        <f>'VZOREC OBRAČUNA - EL. ENERGIJA'!N7</f>
        <v>0</v>
      </c>
      <c r="E7" s="122" t="e">
        <f t="shared" ref="E7" si="0">SUM(C7:D7)</f>
        <v>#DIV/0!</v>
      </c>
    </row>
    <row r="8" spans="1:5" ht="13.5" thickBot="1" x14ac:dyDescent="0.5">
      <c r="A8" s="204" t="s">
        <v>20</v>
      </c>
      <c r="B8" s="205"/>
      <c r="C8" s="120" t="e">
        <f>SUM(C7:C7)</f>
        <v>#DIV/0!</v>
      </c>
      <c r="D8" s="120">
        <f>SUM(D7:D7)</f>
        <v>0</v>
      </c>
      <c r="E8" s="119" t="e">
        <f>SUM(E7:E7)</f>
        <v>#DIV/0!</v>
      </c>
    </row>
    <row r="10" spans="1:5" ht="13.15" x14ac:dyDescent="0.45">
      <c r="A10" s="118" t="s">
        <v>99</v>
      </c>
    </row>
    <row r="11" spans="1:5" ht="13.15" x14ac:dyDescent="0.45">
      <c r="A11" s="118" t="s">
        <v>98</v>
      </c>
    </row>
    <row r="13" spans="1:5" x14ac:dyDescent="0.45">
      <c r="A13" s="117"/>
    </row>
    <row r="14" spans="1:5" x14ac:dyDescent="0.45">
      <c r="A14" s="117"/>
    </row>
    <row r="16" spans="1:5" x14ac:dyDescent="0.45">
      <c r="A16" s="117"/>
    </row>
  </sheetData>
  <mergeCells count="6">
    <mergeCell ref="A8:B8"/>
    <mergeCell ref="A1:D1"/>
    <mergeCell ref="A3:E3"/>
    <mergeCell ref="A4:A6"/>
    <mergeCell ref="B4:B6"/>
    <mergeCell ref="C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PROGRAM IZVAJANJA</vt:lpstr>
      <vt:lpstr>UKREPI</vt:lpstr>
      <vt:lpstr>UKREPI (PO OBJEKTIH)</vt:lpstr>
      <vt:lpstr>OB1</vt:lpstr>
      <vt:lpstr>UKREPI (SKUPAJ)</vt:lpstr>
      <vt:lpstr>UPRAVLJANJE IN VZRŽEVANJE</vt:lpstr>
      <vt:lpstr>VZOREC OBRAČUNA - TOPLOTA</vt:lpstr>
      <vt:lpstr>VZOREC OBRAČUNA - EL. ENERGIJA</vt:lpstr>
      <vt:lpstr>VZOREC OBRAČUNA - SKUPAJ</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2016-08-04T18:36:47Z</dcterms:modified>
</cp:coreProperties>
</file>