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_CŠOD domovi\BOHINJ\_ES\popisi\"/>
    </mc:Choice>
  </mc:AlternateContent>
  <bookViews>
    <workbookView xWindow="0" yWindow="0" windowWidth="28800" windowHeight="14130" tabRatio="840"/>
  </bookViews>
  <sheets>
    <sheet name="Rekapitulacija" sheetId="25" r:id="rId1"/>
    <sheet name="Uvodna splošna določila" sheetId="23" r:id="rId2"/>
    <sheet name="I. Ruš. dela" sheetId="11" r:id="rId3"/>
    <sheet name="II. Zemeljska dela" sheetId="12" r:id="rId4"/>
    <sheet name="III.Betonska dela" sheetId="13" r:id="rId5"/>
    <sheet name="IV.Zidarska dela" sheetId="15" r:id="rId6"/>
    <sheet name="OBRTN. DELA" sheetId="21" r:id="rId7"/>
    <sheet name="C.Zunanja ureditev" sheetId="4" r:id="rId8"/>
    <sheet name="D.Kotlovnica" sheetId="8" r:id="rId9"/>
    <sheet name="F.Fasada" sheetId="7" r:id="rId10"/>
    <sheet name="EI-REKAPITULACIJA" sheetId="26" r:id="rId11"/>
    <sheet name="El- energetska sanacija" sheetId="28" r:id="rId12"/>
    <sheet name="EI-KOTLOVNICA - energetska sanc" sheetId="29" r:id="rId13"/>
    <sheet name="CNS" sheetId="30" r:id="rId14"/>
    <sheet name="Rekapitulacija (2)" sheetId="31" r:id="rId15"/>
    <sheet name="3.Subvencionirano" sheetId="32" r:id="rId16"/>
  </sheets>
  <definedNames>
    <definedName name="_xlnm.Print_Area" localSheetId="13">CNS!$A$1:$G$606</definedName>
    <definedName name="_xlnm.Print_Area" localSheetId="8">D.Kotlovnica!$A$1:$F$62</definedName>
    <definedName name="_xlnm.Print_Area" localSheetId="12">'EI-KOTLOVNICA - energetska sanc'!$A$1:$G$112</definedName>
    <definedName name="_xlnm.Print_Area" localSheetId="10">'EI-REKAPITULACIJA'!$A$1:$E$20</definedName>
    <definedName name="_xlnm.Print_Area" localSheetId="5">'IV.Zidarska dela'!$A$1:$F$95</definedName>
    <definedName name="_xlnm.Print_Area" localSheetId="6">'OBRTN. DELA'!$A$1:$F$154</definedName>
    <definedName name="_xlnm.Print_Area" localSheetId="0">Rekapitulacija!$A$1:$E$72</definedName>
  </definedNames>
  <calcPr calcId="162913"/>
</workbook>
</file>

<file path=xl/calcChain.xml><?xml version="1.0" encoding="utf-8"?>
<calcChain xmlns="http://schemas.openxmlformats.org/spreadsheetml/2006/main">
  <c r="F78" i="15" l="1"/>
  <c r="F80" i="15"/>
  <c r="G564" i="30"/>
  <c r="G19" i="30"/>
  <c r="G20" i="30"/>
  <c r="G40" i="30"/>
  <c r="G588" i="30"/>
  <c r="G587" i="30"/>
  <c r="G21" i="30"/>
  <c r="G38" i="30"/>
  <c r="F49" i="11"/>
  <c r="G18" i="28"/>
  <c r="G94" i="28"/>
  <c r="G100" i="28"/>
  <c r="G103" i="28"/>
  <c r="F8" i="26"/>
  <c r="F45" i="8"/>
  <c r="F318" i="32"/>
  <c r="F321" i="32"/>
  <c r="F322" i="32"/>
  <c r="F332" i="32"/>
  <c r="F324" i="32"/>
  <c r="F326" i="32"/>
  <c r="F328" i="32"/>
  <c r="F330" i="32"/>
  <c r="F268" i="32"/>
  <c r="F271" i="32"/>
  <c r="F272" i="32"/>
  <c r="F274" i="32"/>
  <c r="F276" i="32"/>
  <c r="F278" i="32"/>
  <c r="F280" i="32"/>
  <c r="F180" i="32"/>
  <c r="F182" i="32"/>
  <c r="F185" i="32"/>
  <c r="F188" i="32"/>
  <c r="F192" i="32"/>
  <c r="F194" i="32"/>
  <c r="F196" i="32"/>
  <c r="F199" i="32"/>
  <c r="F200" i="32"/>
  <c r="F201" i="32"/>
  <c r="F202" i="32"/>
  <c r="F203" i="32"/>
  <c r="F204" i="32"/>
  <c r="F207" i="32"/>
  <c r="F208" i="32"/>
  <c r="F209" i="32"/>
  <c r="F212" i="32"/>
  <c r="F213" i="32"/>
  <c r="F216" i="32"/>
  <c r="F218" i="32"/>
  <c r="F221" i="32"/>
  <c r="F224" i="32"/>
  <c r="F225" i="32"/>
  <c r="F229" i="32"/>
  <c r="F230" i="32"/>
  <c r="F232" i="32"/>
  <c r="F233" i="32"/>
  <c r="F235" i="32"/>
  <c r="F236" i="32"/>
  <c r="F237" i="32"/>
  <c r="F240" i="32"/>
  <c r="F242" i="32"/>
  <c r="F244" i="32"/>
  <c r="F246" i="32"/>
  <c r="F248" i="32"/>
  <c r="F250" i="32"/>
  <c r="F252" i="32"/>
  <c r="F253" i="32"/>
  <c r="F255" i="32"/>
  <c r="F257" i="32"/>
  <c r="F259" i="32"/>
  <c r="F261" i="32"/>
  <c r="F170" i="32"/>
  <c r="F172" i="32"/>
  <c r="F104" i="32"/>
  <c r="F107" i="32"/>
  <c r="F108" i="32"/>
  <c r="F110" i="32"/>
  <c r="F111" i="32"/>
  <c r="F112" i="32"/>
  <c r="F113" i="32"/>
  <c r="F114" i="32"/>
  <c r="F115" i="32"/>
  <c r="F116" i="32"/>
  <c r="F117" i="32"/>
  <c r="F118" i="32"/>
  <c r="F119" i="32"/>
  <c r="F120" i="32"/>
  <c r="F121" i="32"/>
  <c r="F122" i="32"/>
  <c r="F123" i="32"/>
  <c r="F124" i="32"/>
  <c r="F127" i="32"/>
  <c r="F129" i="32"/>
  <c r="F131" i="32"/>
  <c r="F133" i="32"/>
  <c r="F135" i="32"/>
  <c r="F137" i="32"/>
  <c r="F139" i="32"/>
  <c r="F141" i="32"/>
  <c r="F142" i="32"/>
  <c r="F143" i="32"/>
  <c r="F144" i="32"/>
  <c r="F145" i="32"/>
  <c r="F149" i="32"/>
  <c r="F150" i="32"/>
  <c r="F151" i="32"/>
  <c r="F152" i="32"/>
  <c r="F153" i="32"/>
  <c r="F156" i="32"/>
  <c r="F158" i="32"/>
  <c r="F160" i="32"/>
  <c r="F162" i="32"/>
  <c r="F10" i="32"/>
  <c r="F99" i="32"/>
  <c r="F334" i="32"/>
  <c r="F695" i="32"/>
  <c r="D10" i="31"/>
  <c r="F22" i="32"/>
  <c r="F24" i="32"/>
  <c r="F27" i="32"/>
  <c r="F28" i="32"/>
  <c r="F29" i="32"/>
  <c r="F30" i="32"/>
  <c r="F34" i="32"/>
  <c r="F39" i="32"/>
  <c r="F43" i="32"/>
  <c r="F45" i="32"/>
  <c r="F46" i="32"/>
  <c r="F50" i="32"/>
  <c r="F52" i="32"/>
  <c r="F54" i="32"/>
  <c r="F56" i="32"/>
  <c r="F57" i="32"/>
  <c r="F58" i="32"/>
  <c r="F61" i="32"/>
  <c r="F62" i="32"/>
  <c r="F63" i="32"/>
  <c r="F65" i="32"/>
  <c r="F67" i="32"/>
  <c r="F69" i="32"/>
  <c r="F71" i="32"/>
  <c r="F77" i="32"/>
  <c r="F78" i="32"/>
  <c r="F84" i="32"/>
  <c r="F85" i="32"/>
  <c r="F87" i="32"/>
  <c r="F89" i="32"/>
  <c r="F91" i="32"/>
  <c r="F93" i="32"/>
  <c r="F95" i="32"/>
  <c r="F97" i="32"/>
  <c r="F298" i="32"/>
  <c r="F300" i="32"/>
  <c r="F302" i="32"/>
  <c r="F313" i="32"/>
  <c r="F304" i="32"/>
  <c r="F306" i="32"/>
  <c r="F308" i="32"/>
  <c r="F310" i="32"/>
  <c r="F312" i="32"/>
  <c r="F285" i="32"/>
  <c r="F286" i="32"/>
  <c r="F289" i="32"/>
  <c r="F291" i="32"/>
  <c r="F663" i="32"/>
  <c r="F666" i="32"/>
  <c r="F670" i="32"/>
  <c r="F673" i="32"/>
  <c r="F677" i="32"/>
  <c r="F679" i="32"/>
  <c r="F681" i="32"/>
  <c r="F683" i="32"/>
  <c r="F685" i="32"/>
  <c r="F687" i="32"/>
  <c r="F689" i="32"/>
  <c r="F560" i="32"/>
  <c r="F563" i="32"/>
  <c r="F567" i="32"/>
  <c r="F568" i="32"/>
  <c r="F572" i="32"/>
  <c r="F574" i="32"/>
  <c r="F575" i="32"/>
  <c r="F577" i="32"/>
  <c r="F579" i="32"/>
  <c r="F581" i="32"/>
  <c r="F583" i="32"/>
  <c r="F585" i="32"/>
  <c r="F446" i="32"/>
  <c r="F449" i="32"/>
  <c r="F453" i="32"/>
  <c r="F454" i="32"/>
  <c r="F481" i="32"/>
  <c r="F458" i="32"/>
  <c r="F459" i="32"/>
  <c r="F460" i="32"/>
  <c r="F461" i="32"/>
  <c r="F463" i="32"/>
  <c r="F464" i="32"/>
  <c r="F465" i="32"/>
  <c r="F466" i="32"/>
  <c r="F467" i="32"/>
  <c r="F469" i="32"/>
  <c r="F471" i="32"/>
  <c r="F473" i="32"/>
  <c r="F475" i="32"/>
  <c r="F477" i="32"/>
  <c r="F480" i="32"/>
  <c r="F365" i="32"/>
  <c r="F369" i="32"/>
  <c r="F372" i="32"/>
  <c r="F339" i="32"/>
  <c r="F342" i="32"/>
  <c r="F357" i="32"/>
  <c r="F343" i="32"/>
  <c r="F348" i="32"/>
  <c r="F349" i="32"/>
  <c r="F351" i="32"/>
  <c r="F352" i="32"/>
  <c r="F354" i="32"/>
  <c r="F355" i="32"/>
  <c r="F44" i="8"/>
  <c r="F90" i="21"/>
  <c r="F68" i="15"/>
  <c r="F72" i="15"/>
  <c r="F71" i="15"/>
  <c r="F70" i="15"/>
  <c r="F69"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29" i="15"/>
  <c r="F28" i="15"/>
  <c r="F27" i="15"/>
  <c r="F26" i="15"/>
  <c r="F24" i="15"/>
  <c r="F23" i="15"/>
  <c r="F22" i="15"/>
  <c r="F21" i="15"/>
  <c r="F20" i="15"/>
  <c r="F19" i="15"/>
  <c r="F18" i="15"/>
  <c r="F17" i="15"/>
  <c r="F16" i="15"/>
  <c r="F15" i="15"/>
  <c r="G21" i="28"/>
  <c r="G24" i="28"/>
  <c r="G25" i="28"/>
  <c r="G28" i="28"/>
  <c r="G31" i="28"/>
  <c r="G34" i="28"/>
  <c r="G37" i="28"/>
  <c r="G40" i="28"/>
  <c r="G43" i="28"/>
  <c r="G46" i="28"/>
  <c r="G49" i="28"/>
  <c r="G52" i="28"/>
  <c r="G55" i="28"/>
  <c r="G58" i="28"/>
  <c r="G61" i="28"/>
  <c r="G65" i="28"/>
  <c r="G67" i="28"/>
  <c r="G69" i="28"/>
  <c r="G71" i="28"/>
  <c r="G73" i="28"/>
  <c r="G75" i="28"/>
  <c r="G77" i="28"/>
  <c r="G79" i="28"/>
  <c r="G82" i="28"/>
  <c r="G84" i="28"/>
  <c r="G86" i="28"/>
  <c r="G88" i="28"/>
  <c r="G90" i="28"/>
  <c r="G92" i="28"/>
  <c r="G9" i="29"/>
  <c r="G10" i="29"/>
  <c r="G11" i="29"/>
  <c r="G12" i="29"/>
  <c r="G13" i="29"/>
  <c r="G14" i="29"/>
  <c r="G17" i="29"/>
  <c r="G18" i="29"/>
  <c r="G20" i="29"/>
  <c r="G22" i="29"/>
  <c r="G24" i="29"/>
  <c r="G27" i="29"/>
  <c r="G28" i="29"/>
  <c r="G30" i="29"/>
  <c r="G32" i="29"/>
  <c r="G35" i="29"/>
  <c r="G38" i="29"/>
  <c r="G40" i="29"/>
  <c r="G42" i="29"/>
  <c r="G45" i="29"/>
  <c r="G46" i="29"/>
  <c r="G47" i="29"/>
  <c r="G48" i="29"/>
  <c r="G49" i="29"/>
  <c r="G50" i="29"/>
  <c r="G52" i="29"/>
  <c r="G67" i="29"/>
  <c r="G69" i="29"/>
  <c r="G71" i="29"/>
  <c r="G74" i="29"/>
  <c r="G78" i="29"/>
  <c r="G81" i="29"/>
  <c r="G82" i="29"/>
  <c r="G85" i="29"/>
  <c r="G86" i="29"/>
  <c r="G88" i="29"/>
  <c r="G90" i="29"/>
  <c r="G92" i="29"/>
  <c r="G94" i="29"/>
  <c r="G96" i="29"/>
  <c r="G98" i="29"/>
  <c r="G100" i="29"/>
  <c r="G102" i="29"/>
  <c r="G104" i="29"/>
  <c r="G107" i="29"/>
  <c r="F10" i="26"/>
  <c r="F8" i="15"/>
  <c r="F11" i="15"/>
  <c r="F75" i="15"/>
  <c r="F82" i="15"/>
  <c r="F84" i="15"/>
  <c r="F87" i="15"/>
  <c r="F90" i="15"/>
  <c r="F91" i="15"/>
  <c r="F93" i="15"/>
  <c r="F40" i="11"/>
  <c r="F42" i="11"/>
  <c r="F44" i="11"/>
  <c r="F108" i="11"/>
  <c r="E31" i="25"/>
  <c r="F46"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5" i="11"/>
  <c r="F98" i="11"/>
  <c r="F99" i="11"/>
  <c r="F100" i="11"/>
  <c r="F101" i="11"/>
  <c r="F103" i="11"/>
  <c r="F105" i="11"/>
  <c r="F19" i="12"/>
  <c r="F21" i="12"/>
  <c r="F23" i="12"/>
  <c r="F25" i="12"/>
  <c r="F27" i="12"/>
  <c r="F29" i="12"/>
  <c r="F31" i="12"/>
  <c r="F33" i="12"/>
  <c r="F56" i="21"/>
  <c r="F112" i="21"/>
  <c r="F5" i="21"/>
  <c r="F57" i="21"/>
  <c r="F58" i="21"/>
  <c r="F59" i="21"/>
  <c r="F60" i="21"/>
  <c r="F61" i="21"/>
  <c r="F62" i="21"/>
  <c r="F63" i="21"/>
  <c r="F64" i="21"/>
  <c r="F65" i="21"/>
  <c r="F66" i="21"/>
  <c r="F67" i="21"/>
  <c r="F68" i="21"/>
  <c r="F69" i="21"/>
  <c r="F70" i="21"/>
  <c r="F71" i="21"/>
  <c r="F72" i="21"/>
  <c r="F73" i="21"/>
  <c r="F74" i="21"/>
  <c r="F75" i="21"/>
  <c r="F76" i="21"/>
  <c r="F77" i="21"/>
  <c r="F78" i="21"/>
  <c r="F79" i="21"/>
  <c r="F80" i="21"/>
  <c r="F81" i="21"/>
  <c r="F82" i="21"/>
  <c r="F83" i="21"/>
  <c r="F84" i="21"/>
  <c r="F85" i="21"/>
  <c r="F86" i="21"/>
  <c r="F87" i="21"/>
  <c r="F88" i="21"/>
  <c r="F89" i="21"/>
  <c r="F91" i="21"/>
  <c r="F92" i="21"/>
  <c r="F93" i="21"/>
  <c r="F94" i="21"/>
  <c r="F95" i="21"/>
  <c r="F96" i="21"/>
  <c r="F97" i="21"/>
  <c r="F98" i="21"/>
  <c r="F99" i="21"/>
  <c r="F100" i="21"/>
  <c r="F101" i="21"/>
  <c r="F102" i="21"/>
  <c r="F103" i="21"/>
  <c r="F104" i="21"/>
  <c r="F105" i="21"/>
  <c r="F106" i="21"/>
  <c r="F107" i="21"/>
  <c r="F108" i="21"/>
  <c r="F109" i="21"/>
  <c r="F110" i="21"/>
  <c r="F118" i="21"/>
  <c r="F122" i="21"/>
  <c r="F6" i="21"/>
  <c r="E41" i="25"/>
  <c r="F120" i="21"/>
  <c r="F137" i="21"/>
  <c r="F139" i="21"/>
  <c r="F141" i="21"/>
  <c r="F150" i="21"/>
  <c r="F154" i="21"/>
  <c r="F8" i="21"/>
  <c r="E43" i="25"/>
  <c r="F151" i="21"/>
  <c r="F18" i="8"/>
  <c r="F21" i="8"/>
  <c r="F41" i="8"/>
  <c r="F42" i="8"/>
  <c r="F43" i="8"/>
  <c r="F46" i="8"/>
  <c r="F48" i="8"/>
  <c r="F59" i="8"/>
  <c r="F61" i="8"/>
  <c r="F7" i="8"/>
  <c r="E57" i="25"/>
  <c r="F33" i="7"/>
  <c r="F50" i="7"/>
  <c r="F5" i="7"/>
  <c r="F36" i="7"/>
  <c r="F38" i="7"/>
  <c r="F40" i="7"/>
  <c r="F42" i="7"/>
  <c r="F44" i="7"/>
  <c r="F46" i="7"/>
  <c r="F48" i="7"/>
  <c r="F57" i="7"/>
  <c r="F59" i="7"/>
  <c r="F6" i="7"/>
  <c r="E64" i="25"/>
  <c r="F14" i="4"/>
  <c r="F16" i="4"/>
  <c r="F5" i="4"/>
  <c r="F7" i="4"/>
  <c r="A298" i="32"/>
  <c r="G555" i="30"/>
  <c r="G557" i="30"/>
  <c r="G559" i="30"/>
  <c r="G565" i="30"/>
  <c r="G566" i="30"/>
  <c r="G567" i="30"/>
  <c r="G568" i="30"/>
  <c r="G569" i="30"/>
  <c r="G570" i="30"/>
  <c r="G571" i="30"/>
  <c r="G537" i="30"/>
  <c r="G534" i="30"/>
  <c r="G531" i="30"/>
  <c r="G529" i="30"/>
  <c r="G527" i="30"/>
  <c r="G525" i="30"/>
  <c r="G524" i="30"/>
  <c r="G508" i="30"/>
  <c r="G573" i="30"/>
  <c r="G499" i="30"/>
  <c r="G501" i="30"/>
  <c r="G497" i="30"/>
  <c r="G495" i="30"/>
  <c r="G493" i="30"/>
  <c r="G504" i="30"/>
  <c r="G449" i="30"/>
  <c r="G453" i="30"/>
  <c r="G455" i="30"/>
  <c r="G457" i="30"/>
  <c r="G459" i="30"/>
  <c r="G461" i="30"/>
  <c r="G463" i="30"/>
  <c r="G465" i="30"/>
  <c r="G467" i="30"/>
  <c r="G469" i="30"/>
  <c r="G471" i="30"/>
  <c r="G476" i="30"/>
  <c r="G478" i="30"/>
  <c r="G444" i="30"/>
  <c r="G442" i="30"/>
  <c r="G437" i="30"/>
  <c r="G481" i="30"/>
  <c r="G435" i="30"/>
  <c r="G433" i="30"/>
  <c r="G399" i="30"/>
  <c r="G401" i="30"/>
  <c r="G403" i="30"/>
  <c r="G405" i="30"/>
  <c r="G407" i="30"/>
  <c r="G409" i="30"/>
  <c r="G411" i="30"/>
  <c r="G413" i="30"/>
  <c r="G415" i="30"/>
  <c r="G417" i="30"/>
  <c r="G422" i="30"/>
  <c r="G424" i="30"/>
  <c r="G395" i="30"/>
  <c r="G390" i="30"/>
  <c r="G388" i="30"/>
  <c r="G383" i="30"/>
  <c r="G381" i="30"/>
  <c r="G427" i="30"/>
  <c r="G597" i="30"/>
  <c r="G379" i="30"/>
  <c r="G349" i="30"/>
  <c r="G351" i="30"/>
  <c r="G353" i="30"/>
  <c r="G355" i="30"/>
  <c r="G357" i="30"/>
  <c r="G359" i="30"/>
  <c r="G361" i="30"/>
  <c r="G363" i="30"/>
  <c r="G368" i="30"/>
  <c r="G370" i="30"/>
  <c r="G347" i="30"/>
  <c r="G345" i="30"/>
  <c r="G340" i="30"/>
  <c r="G338" i="30"/>
  <c r="G333" i="30"/>
  <c r="G331" i="30"/>
  <c r="G329" i="30"/>
  <c r="G373" i="30"/>
  <c r="G596" i="30"/>
  <c r="G327" i="30"/>
  <c r="G299" i="30"/>
  <c r="G300" i="30"/>
  <c r="G301" i="30"/>
  <c r="G302" i="30"/>
  <c r="G303" i="30"/>
  <c r="G304" i="30"/>
  <c r="G306" i="30"/>
  <c r="G307" i="30"/>
  <c r="G308" i="30"/>
  <c r="G309" i="30"/>
  <c r="G310" i="30"/>
  <c r="G311" i="30"/>
  <c r="G312" i="30"/>
  <c r="G313" i="30"/>
  <c r="G314" i="30"/>
  <c r="G315" i="30"/>
  <c r="G316" i="30"/>
  <c r="G297" i="30"/>
  <c r="G295" i="30"/>
  <c r="G293" i="30"/>
  <c r="G292" i="30"/>
  <c r="G291" i="30"/>
  <c r="G290" i="30"/>
  <c r="G288" i="30"/>
  <c r="G287" i="30"/>
  <c r="G286" i="30"/>
  <c r="G317" i="30"/>
  <c r="G320" i="30"/>
  <c r="G595" i="30"/>
  <c r="G250" i="30"/>
  <c r="G251" i="30"/>
  <c r="G252" i="30"/>
  <c r="G254" i="30"/>
  <c r="G255" i="30"/>
  <c r="G256" i="30"/>
  <c r="G257" i="30"/>
  <c r="G259" i="30"/>
  <c r="G261" i="30"/>
  <c r="G263" i="30"/>
  <c r="G264" i="30"/>
  <c r="G265" i="30"/>
  <c r="G266" i="30"/>
  <c r="G267" i="30"/>
  <c r="G268" i="30"/>
  <c r="G270" i="30"/>
  <c r="G271" i="30"/>
  <c r="G272" i="30"/>
  <c r="G273" i="30"/>
  <c r="G274" i="30"/>
  <c r="G275" i="30"/>
  <c r="G276" i="30"/>
  <c r="G277" i="30"/>
  <c r="G278" i="30"/>
  <c r="G279" i="30"/>
  <c r="G280" i="30"/>
  <c r="G214" i="30"/>
  <c r="G215" i="30"/>
  <c r="G216" i="30"/>
  <c r="G218" i="30"/>
  <c r="G219" i="30"/>
  <c r="G245" i="30"/>
  <c r="G220" i="30"/>
  <c r="G221" i="30"/>
  <c r="G223" i="30"/>
  <c r="G225" i="30"/>
  <c r="G227" i="30"/>
  <c r="G228" i="30"/>
  <c r="G229" i="30"/>
  <c r="G230" i="30"/>
  <c r="G231" i="30"/>
  <c r="G232" i="30"/>
  <c r="G234" i="30"/>
  <c r="G235" i="30"/>
  <c r="G236" i="30"/>
  <c r="G237" i="30"/>
  <c r="G238" i="30"/>
  <c r="G239" i="30"/>
  <c r="G240" i="30"/>
  <c r="G241" i="30"/>
  <c r="G242" i="30"/>
  <c r="G243" i="30"/>
  <c r="G244" i="30"/>
  <c r="G199" i="30"/>
  <c r="G202" i="30"/>
  <c r="G203" i="30"/>
  <c r="G204" i="30"/>
  <c r="G206" i="30"/>
  <c r="G198" i="30"/>
  <c r="G196" i="30"/>
  <c r="G195" i="30"/>
  <c r="G194" i="30"/>
  <c r="G192" i="30"/>
  <c r="G191" i="30"/>
  <c r="G190" i="30"/>
  <c r="G188" i="30"/>
  <c r="G187" i="30"/>
  <c r="G208" i="30"/>
  <c r="G594" i="30"/>
  <c r="G186" i="30"/>
  <c r="G157" i="30"/>
  <c r="G174" i="30"/>
  <c r="G591" i="30"/>
  <c r="G151" i="30"/>
  <c r="G149" i="30"/>
  <c r="G147" i="30"/>
  <c r="G145" i="30"/>
  <c r="G143" i="30"/>
  <c r="G141" i="30"/>
  <c r="G139" i="30"/>
  <c r="G137" i="30"/>
  <c r="G135" i="30"/>
  <c r="G133" i="30"/>
  <c r="G131" i="30"/>
  <c r="G129" i="30"/>
  <c r="G127" i="30"/>
  <c r="G125" i="30"/>
  <c r="G123" i="30"/>
  <c r="G118" i="30"/>
  <c r="G116" i="30"/>
  <c r="G111" i="30"/>
  <c r="G109" i="30"/>
  <c r="G107" i="30"/>
  <c r="G105" i="30"/>
  <c r="G103" i="30"/>
  <c r="G101" i="30"/>
  <c r="G99" i="30"/>
  <c r="G97" i="30"/>
  <c r="G154" i="30"/>
  <c r="G590" i="30"/>
  <c r="G50" i="30"/>
  <c r="G51" i="30"/>
  <c r="G52" i="30"/>
  <c r="G54" i="30"/>
  <c r="G56" i="30"/>
  <c r="G58" i="30"/>
  <c r="G59" i="30"/>
  <c r="G60" i="30"/>
  <c r="G61" i="30"/>
  <c r="G63" i="30"/>
  <c r="G64" i="30"/>
  <c r="G65" i="30"/>
  <c r="G66" i="30"/>
  <c r="G67" i="30"/>
  <c r="G68" i="30"/>
  <c r="G69" i="30"/>
  <c r="G70" i="30"/>
  <c r="G71" i="30"/>
  <c r="G72" i="30"/>
  <c r="G73" i="30"/>
  <c r="G79" i="30"/>
  <c r="G88" i="30"/>
  <c r="G81" i="30"/>
  <c r="G82" i="30"/>
  <c r="G84" i="30"/>
  <c r="G85" i="30"/>
  <c r="G86" i="30"/>
  <c r="G87" i="30"/>
  <c r="G48" i="30"/>
  <c r="G74" i="30"/>
  <c r="G47" i="30"/>
  <c r="G17" i="30"/>
  <c r="G23" i="30"/>
  <c r="G24" i="30"/>
  <c r="G26" i="30"/>
  <c r="G28" i="30"/>
  <c r="G31" i="30"/>
  <c r="G32" i="30"/>
  <c r="G35" i="30"/>
  <c r="F10" i="13"/>
  <c r="F13" i="13"/>
  <c r="E33" i="25"/>
  <c r="D11" i="13"/>
  <c r="F11" i="13"/>
  <c r="F26" i="8"/>
  <c r="F5" i="8"/>
  <c r="E49" i="25"/>
  <c r="E51" i="25"/>
  <c r="E10" i="25"/>
  <c r="F143" i="21"/>
  <c r="F7" i="21"/>
  <c r="E42" i="25"/>
  <c r="G281" i="30"/>
  <c r="F50" i="8"/>
  <c r="F6" i="8"/>
  <c r="E56" i="25"/>
  <c r="F35" i="12"/>
  <c r="E32" i="25"/>
  <c r="F690" i="32"/>
  <c r="F692" i="32"/>
  <c r="F293" i="32"/>
  <c r="F173" i="32"/>
  <c r="F586" i="32"/>
  <c r="F163" i="32"/>
  <c r="F373" i="32"/>
  <c r="F282" i="32"/>
  <c r="F262" i="32"/>
  <c r="G484" i="30"/>
  <c r="G598" i="30"/>
  <c r="G593" i="30"/>
  <c r="F10" i="8"/>
  <c r="E55" i="25"/>
  <c r="E59" i="25"/>
  <c r="E11" i="25"/>
  <c r="G90" i="30"/>
  <c r="G589" i="30"/>
  <c r="G576" i="30"/>
  <c r="G600" i="30"/>
  <c r="E63" i="25"/>
  <c r="E66" i="25"/>
  <c r="E12" i="25"/>
  <c r="F8" i="7"/>
  <c r="F375" i="32"/>
  <c r="E40" i="25"/>
  <c r="E45" i="25"/>
  <c r="E9" i="25"/>
  <c r="F11" i="21"/>
  <c r="G177" i="30"/>
  <c r="F95" i="15"/>
  <c r="E34" i="25"/>
  <c r="G602" i="30"/>
  <c r="G604" i="30"/>
  <c r="F12" i="26"/>
  <c r="F16" i="26"/>
  <c r="E70" i="25"/>
  <c r="E71" i="25"/>
  <c r="D11" i="31"/>
  <c r="E36" i="25"/>
  <c r="E8" i="25"/>
  <c r="E72" i="25"/>
  <c r="E13" i="25"/>
  <c r="E16" i="25"/>
  <c r="E19" i="25"/>
  <c r="E20" i="25"/>
  <c r="E22" i="25" s="1"/>
  <c r="D12" i="31"/>
  <c r="D13" i="31"/>
  <c r="E25" i="25" l="1"/>
  <c r="E23" i="25"/>
</calcChain>
</file>

<file path=xl/sharedStrings.xml><?xml version="1.0" encoding="utf-8"?>
<sst xmlns="http://schemas.openxmlformats.org/spreadsheetml/2006/main" count="3303" uniqueCount="1258">
  <si>
    <t>Licenca za programsko opremo Urnik za nadzor naprav</t>
  </si>
  <si>
    <t>Kot npr: URNIKSTDZGR</t>
  </si>
  <si>
    <t xml:space="preserve">Licenca za pošiljanje SMS sporočil z namestivijo in konfiguracijo. </t>
  </si>
  <si>
    <t>Kot npr: MAS-STD</t>
  </si>
  <si>
    <t>Komunikacijski GSM modem za SMS alarmiranje s pripadajočo opremo</t>
  </si>
  <si>
    <t>Kot npr: Siemens MC35I</t>
  </si>
  <si>
    <t>Programska aplikativna oprema za krmilni sistem in nadzorni sistem</t>
  </si>
  <si>
    <t>izdelava aplikativne programske opreme na krmilnem nivoju za krmilnike: 
  - Klimat N1 - Garderobe
  - Klimat N2 - Jedilnica
  - Klimat N3 - Predavalnice</t>
  </si>
  <si>
    <t>Instalacija sistemske opreme SCADA</t>
  </si>
  <si>
    <t>izdelava programske opreme na nadzornem nivoju (ekranski prikazi, regulacije, zgodovina, alarmiranje) v skladu z aplikativnimi shemami strojne in elektro energetike za krmilnike: 
  - Klimat N1 - Garderobe
  - Klimat N2 - Jedilnica
  - Klimat N3 - Predavalnice</t>
  </si>
  <si>
    <t>izdelava ekranskih prikazov parametrov Klimat Kuhinja - navezava Modbus/tcp</t>
  </si>
  <si>
    <t>izdelava ekranskih prikazov parametrov DEA - navezava Modbus/tcp</t>
  </si>
  <si>
    <t>izdelava ekranskih prikazov parametrov Multi Split klima - navezava Modbus/tcp</t>
  </si>
  <si>
    <t>izdelava ekranskih prikazov parametrov hidroforna postaja - navezava IO signali</t>
  </si>
  <si>
    <t>Programska sistemska in aplikativna oprema za energetski management</t>
  </si>
  <si>
    <t>Strežniška licenca MePIS Energy basic, 10 enot</t>
  </si>
  <si>
    <t xml:space="preserve">kot npr: MEBA-SRV10BU </t>
  </si>
  <si>
    <t>Odjemalska licenca MePIS Energy Basic Client (1 sočasni dostop)</t>
  </si>
  <si>
    <t>kot npr: MEBA-CLT01</t>
  </si>
  <si>
    <t>Vključuje pakete Dashboard (poljubno nastavljivi Informacijski panel), Analitika (analiza rabe in stroška energije ter CO2 emisij po posameznih energentih; primerjava merjenih porab s porabami z računov; časovna in podatkovna primerjava), Energetsko knjigovodstvo, Alarmiranje, Poročanje.</t>
  </si>
  <si>
    <t>Omogoča prenos podatkov z ARSO spletnega servisa.</t>
  </si>
  <si>
    <t>Uvedba energetskega informacijskega sistema</t>
  </si>
  <si>
    <t>namestitev programske opreme</t>
  </si>
  <si>
    <t>dodajanje novih meritev rabe električne energije, toplotne energije, porabo vode, porabo plina ter proizvedene električne energije v Historian in v MePIS Energy,</t>
  </si>
  <si>
    <t>konfiguracija izračunov iz meritev rabe električne energije, toplotne energije, porabo vode, porabo plina ter proizvedene električne energije</t>
  </si>
  <si>
    <t>konfiguracija in priprava predlog za Energetsko knjigovodstvo</t>
  </si>
  <si>
    <t>nastavitve vsebine zaslonov ter konfiguracija varnostnih nastavitev,</t>
  </si>
  <si>
    <t>nastavitve vsebine LCD zaslona v avli za prikaz učinkovite porabe energije</t>
  </si>
  <si>
    <t>testiranje konfiguracije, izdelava dokumentacije, pregled z uporabniki in primopredaja uporabnikom.</t>
  </si>
  <si>
    <t>III. SKUPAJ:</t>
  </si>
  <si>
    <t>Pred začetkom izvedbe del mora biti usklajena vsa oprema in storitve na področju strojnih, elektro in CNS sistemov. Pri izvedbi del je potrebno upoštevati Interne smernice uporabnika</t>
  </si>
  <si>
    <t>RAZDELILNIKI IN STIKALNA OPREMA</t>
  </si>
  <si>
    <t xml:space="preserve">KRMILNA OPREMA </t>
  </si>
  <si>
    <t xml:space="preserve">APLIKATIVNA OPREMA </t>
  </si>
  <si>
    <t>KRMILNA OPREMA AVTOMATSKE REGULACIJE KLIMAT N1</t>
  </si>
  <si>
    <t>KRMILNA OPREMA AVTOMATSKE REGULACIJE KLIMAT N2</t>
  </si>
  <si>
    <t>KRMILNA OPREMA AVTOMATSKE REGULACIJE KLIMAT N3</t>
  </si>
  <si>
    <t>Meritve in protokoli</t>
  </si>
  <si>
    <t>investitor:</t>
  </si>
  <si>
    <t>REPUBLIKA SLOVENIJA
Gregorčičeva 20
1000 LJUBLJANA</t>
  </si>
  <si>
    <t>COŠD Bohinj</t>
  </si>
  <si>
    <t>R E K A P I T U L A C I J A</t>
  </si>
  <si>
    <t>3. SUBVENCIONIRANA DELA</t>
  </si>
  <si>
    <t>skupaj brez DDV</t>
  </si>
  <si>
    <t>skupaj strojna dela</t>
  </si>
  <si>
    <t>skupaj z DDV</t>
  </si>
  <si>
    <t>Z2-</t>
  </si>
  <si>
    <t>Luxiona CATENARY SYSTEMS LC3002 100W HS-T E40</t>
  </si>
  <si>
    <t>Nadgradna stropna flourescenčna svetilka, v aluminijastem ohišju, bele barve RAL9010, opalni difuzor, 2x26W, barva svetlobe 3000K, v zaščiti IP65, komplet s sijalko, kot:</t>
  </si>
  <si>
    <t>Z3-</t>
  </si>
  <si>
    <t>Ares PAOLA, TC-D 2x26W G24d-3</t>
  </si>
  <si>
    <t>Svetilke varnostne razsvetljave, vse z lastnim napajanjem in enourno avtonomijo, s centralnim krmiljenjem, komplet z montažnim priborom, kot:</t>
  </si>
  <si>
    <t>VV1-</t>
  </si>
  <si>
    <t>Vgradna, z osvetljenim znakom (smer po načrtu), LED, trajni spoj, kot</t>
  </si>
  <si>
    <t>AWEX, Plexi LED PL/3/1/SA/RS</t>
  </si>
  <si>
    <t>VN1-</t>
  </si>
  <si>
    <t>Nadgradna, z osvetljenim znakom (smer po načrtu), LED, trajni spoj, kot</t>
  </si>
  <si>
    <t>AWEX, HELIOS HDL/1,2/1/SA/RS</t>
  </si>
  <si>
    <t>VV2-</t>
  </si>
  <si>
    <t>Vgradna  LED 3W, z ozkosnopno optiko za pokrivanje hodnikov, v pripravnem spoju, kot</t>
  </si>
  <si>
    <t>AWEX, LOVATO LVPC/3/SE/RS</t>
  </si>
  <si>
    <t>VN2-</t>
  </si>
  <si>
    <t>Nadgradna  LED 3W, z ozkosnopno optiko za pokrivanje hodnikov, v pripravnem spoju, kot</t>
  </si>
  <si>
    <t>AWEX, LOVATO LVNC/3/SE/RS</t>
  </si>
  <si>
    <t>VV3-</t>
  </si>
  <si>
    <t>Vgradna  LED 6W, s širokosnopno optiko za pokrivanje velikih površin, v pripravnem spoju, kot</t>
  </si>
  <si>
    <t>AWEX, AXEPO/6/1/SE/RS</t>
  </si>
  <si>
    <t>VN3-</t>
  </si>
  <si>
    <t>Nadgradna  LED 3W, s širokosnopno optiko za pokrivanje velikih površin, v pripravnem spoju, kot</t>
  </si>
  <si>
    <t>AWEX, LOVATO LVNO/3/SE/RS</t>
  </si>
  <si>
    <t>VV4-</t>
  </si>
  <si>
    <t>Vgradna  LED 3W, točkovna, spot, v pripravnem spoju, kot</t>
  </si>
  <si>
    <t>AWEX, AXEPO/3/1/SE/RS</t>
  </si>
  <si>
    <t>VN5-</t>
  </si>
  <si>
    <t>Nadgradna  LED 2x3W, v pripravnem spoju, kot</t>
  </si>
  <si>
    <t>AWEX, HELIOS HSP/3/1/SE/RS</t>
  </si>
  <si>
    <t>CENTRALNA KRMILNA ENOTA varnostne razsvetljave z lokalnimi baterijami, nadzor do 500 svetilk, dve komunikacijski liniji, RJ45 priključek na LAN, spomin za shranjevanje in pregled dogodkov, možnost povezave z računalnikom in drugimi nadzornimi sistemi, komplet z nadometno omarico za vgradnjo 36 elementov:</t>
  </si>
  <si>
    <t>MINI UNA</t>
  </si>
  <si>
    <t>ELEKTRO INŠTALACIJE KOTLOVNICE</t>
  </si>
  <si>
    <t>Kabel položen nad ometom na kabelski polici, inštalacijskem kanalu ter delno v zaščitni cevi:</t>
  </si>
  <si>
    <t>UTP kat 6</t>
  </si>
  <si>
    <t>PK 100, s pokrovom</t>
  </si>
  <si>
    <t>Razno profilno železo, obarvano</t>
  </si>
  <si>
    <t>Doza izenačevanja potencialov, komplet s Cu zbiralko:</t>
  </si>
  <si>
    <t>Nadometno tipkalo za izklop v sili, s steklom, komplet</t>
  </si>
  <si>
    <t>Izdelava spojev izenačevanja potencialov oziroma ozemljitev, komplet z objemkami oz. drobnim materialom</t>
  </si>
  <si>
    <t>krmilne omare biomasnega kotla</t>
  </si>
  <si>
    <t>potopne črpalke</t>
  </si>
  <si>
    <t>odvodnega ventilatorja</t>
  </si>
  <si>
    <t>požarnih loput</t>
  </si>
  <si>
    <t>toplotne črpalke</t>
  </si>
  <si>
    <t>mehčalne naprave</t>
  </si>
  <si>
    <t>Črna cev iz celega, izdelana po  po DIN 2448, iz  materiala St 35, za nazivni tlak  PN16 in temperaturo do 120 st., komplet z  varilnim in pritrdilnim materialom. Zajeti tudi čiščenje cevovodov in 2x minimiziranje z temeljno barvo odporno na tem. Do 120 stC.</t>
  </si>
  <si>
    <t xml:space="preserve">      </t>
  </si>
  <si>
    <t>DN 15  odzračevanje in odvodnavanje (ni izolirano)</t>
  </si>
  <si>
    <t>DN 32 (vzdrževanje tlaka - izolirano 25mm Armaflex)</t>
  </si>
  <si>
    <t>DN 80 izolirano 60mm v kameno volno in oplaščeno z Al. pločevino debeline 0,8mm</t>
  </si>
  <si>
    <t>Odzračevalni lonec, izdelan iz jeklene cevi iz celega, komplet z odzračevalno cevjo in pipo DN 10. Odzračevalne lonce postaviti glede na pozicijo cevi!</t>
  </si>
  <si>
    <t>DN80, h = 150</t>
  </si>
  <si>
    <t>Konzole za pritrjevanje cevi in ostalih elementov. Konzole so očiščene in dvakratno osnovno premazane</t>
  </si>
  <si>
    <t>Enkratna tlačna preizkušnja cevovoda.</t>
  </si>
  <si>
    <t>Celotno elektro ožičenje kotla in elektro omare kotla ter prvi zagon kotla</t>
  </si>
  <si>
    <t xml:space="preserve">Srednje težka pocinkana navojna cev </t>
  </si>
  <si>
    <t>z ravnimi  konci, izdelana po DIN 2440,</t>
  </si>
  <si>
    <t xml:space="preserve"> iz materiala St 33, komplet z navojnimi fitingi.</t>
  </si>
  <si>
    <t>Popisane so vse cevi vode v vrtcu (P in M)!</t>
  </si>
  <si>
    <t>DN 20 izolirano paronepropustno 13mm</t>
  </si>
  <si>
    <t>Priklop vode na kotel kot sistem za varovanje kotla, priklop vode na dozirni polž kot sistem varovanja pred požarom.</t>
  </si>
  <si>
    <t xml:space="preserve">Krogelna zaporna pipa za sanitarno </t>
  </si>
  <si>
    <t xml:space="preserve">toplo vodo do temperature 70 st.C, </t>
  </si>
  <si>
    <t xml:space="preserve">z navojnim priključkom, komplet z </t>
  </si>
  <si>
    <t>montažnim materialom.</t>
  </si>
  <si>
    <t>PN 16 DN 20</t>
  </si>
  <si>
    <t>izpustna PN 10 DN 15</t>
  </si>
  <si>
    <t>Vodna prha - razpršilnik s priključkom 3/4". Vgrajen pod strop zalogovnika sekancev.</t>
  </si>
  <si>
    <t>Prvo polnenje s sekanci zalogovnika.</t>
  </si>
  <si>
    <t>Vnos opreme v prostor in postavitev opreme v prostoru. Zajeti vse manipulacije z dvigali, ves pomožni material in vse pomožne delovne ure.</t>
  </si>
  <si>
    <t>Transport kotla do gradbišča in celotna manipulacija razkladanja iz tovornega vozila.</t>
  </si>
  <si>
    <t>Celotno izobraževanje uporabnika o uporabi kotla in kotlovske opreme.</t>
  </si>
  <si>
    <t>Pripravljalna in zaključna dela</t>
  </si>
  <si>
    <t>SKUPAJ (EUR)</t>
  </si>
  <si>
    <t>C. Oprema v kotlovnici: ogrevanje in priprava STV</t>
  </si>
  <si>
    <t>Razdelilnik DN125 L=1.700mm na sekundarju s priključki: 1x DN80, 2xDN50, 1xDN40, 2xDN32, 1x DN25 in 3x DN15. Izolirano v Armaflex 2x25mm.</t>
  </si>
  <si>
    <t xml:space="preserve">priključna  moč razdelilnika: 220kW
sekundar: 75/55st C, PN16; Elementi na razdelilniku. Vsi elementi s pritrdilnim in tesnilnim materialom:
</t>
  </si>
  <si>
    <t>Termometri in manometri:</t>
  </si>
  <si>
    <t xml:space="preserve"> -  manometri fi80 0-6bar z manometersko pipo</t>
  </si>
  <si>
    <t>Zaporni elementi in drugi elementi:</t>
  </si>
  <si>
    <t xml:space="preserve"> - Krogelnapipa PN16 G2"</t>
  </si>
  <si>
    <t xml:space="preserve"> - Krogelna pipa PN16 G6/4"</t>
  </si>
  <si>
    <t xml:space="preserve"> - Krogelna pipa PN16 G5/4" </t>
  </si>
  <si>
    <t xml:space="preserve"> - Krogelna pipa PN16 G1" </t>
  </si>
  <si>
    <t xml:space="preserve"> - Regulacijska pipa pipa PN16 G2" </t>
  </si>
  <si>
    <t xml:space="preserve"> - Protipovratni ventil G6/4" PN15</t>
  </si>
  <si>
    <t xml:space="preserve"> - Protipovratni ventil G2" PN16</t>
  </si>
  <si>
    <t xml:space="preserve"> - Protipovratni ventil G6/4" PN16</t>
  </si>
  <si>
    <t xml:space="preserve">  - Protipovratni ventil G5/4" PN16</t>
  </si>
  <si>
    <t xml:space="preserve">  - Protipovratni ventil G1" PN16</t>
  </si>
  <si>
    <t xml:space="preserve"> - Lovilnik nesnage z magnetnim vložkom G2" PN16</t>
  </si>
  <si>
    <t xml:space="preserve"> - Lovilnik nesnage z magnetnim vložkom G6/4" PN16</t>
  </si>
  <si>
    <t xml:space="preserve"> - Lovilnik nesnage z magnetnim vložkom G5/4" PN16</t>
  </si>
  <si>
    <t xml:space="preserve"> - Lovilnik nesnage z magnetnim vložkom G1" PN16</t>
  </si>
  <si>
    <t xml:space="preserve"> - Izpustna pipa DN15</t>
  </si>
  <si>
    <t>Obtočne črpalke:</t>
  </si>
  <si>
    <t xml:space="preserve"> - Obtočna črpalka Wilo Stratos 30/1-10 z izolacijo</t>
  </si>
  <si>
    <t>V =6,5m3/h, dp=30kPa</t>
  </si>
  <si>
    <t xml:space="preserve"> - Obtočna črpalka Wilo Stratos 25/1-8 z izolacijo</t>
  </si>
  <si>
    <t>V =1,5m3/h, dp=60kPa</t>
  </si>
  <si>
    <t>V =2,1m3/h, dp=60kPa</t>
  </si>
  <si>
    <t xml:space="preserve"> - Obtočna črpalka Wilo Stratos 30/1-8 z izolacijo</t>
  </si>
  <si>
    <t>V =2,3m3/h, dp=60kPa</t>
  </si>
  <si>
    <t>V =4,3m3/h, dp=45kPa</t>
  </si>
  <si>
    <t xml:space="preserve"> - Obtočna črpalka Wilo Stratos 25/1-6 z izolacijo</t>
  </si>
  <si>
    <t>V =1,1m3/h, dp=50kPa</t>
  </si>
  <si>
    <t>Tropotni ventili - samo montaža (dobava v okviru CNS):</t>
  </si>
  <si>
    <t>Temperaturna tipala s tuljko - samo montaža (dobava v okviru CNS):</t>
  </si>
  <si>
    <t>Varnostni termosta TR-STW - samo montaža (dobava v okviru CNS):</t>
  </si>
  <si>
    <t>DN 25 (izolirano 25mm Armaflex)</t>
  </si>
  <si>
    <t>DN 32 (izolirano 25mm Armaflex)</t>
  </si>
  <si>
    <t>DN 40 (izolirano 29mm Armaflex)</t>
  </si>
  <si>
    <t>DN 50 (izolirano 29mm Armaflex)</t>
  </si>
  <si>
    <t>ZUNANJE OKENSKE POLICE:</t>
  </si>
  <si>
    <t>ZUNANJE OKENSKE POLICE SKUPAJ:</t>
  </si>
  <si>
    <t>V sklopu posamezne postavke morajo biti zajeta vsa gradbena dela, vsi preboji, dolbljenje kot tudi kitanje z vsemi pomožnimi deli in materialom, material, delo, drobni in pritrdilni materal (razvodne doze) za potrebno vgradnjo, vključno z usklajevanji na objektu, vsemi preboji do fi 100 mm, oziroma 100x100 mm ter prevozom materiala na gradbišče.</t>
  </si>
  <si>
    <r>
      <t xml:space="preserve">V popisu so navedena komercialna imena materialov, naprav, opreme, ipd. zgolj zaradi določitve kvalitete in izgleda. Ponujen material in oprema morajo biti enake ali boljše kvalitete in izgleda kot je določeno s popisom. Odstopanja so dopustna samo v primeru izboljšanja kvalitete oz funkcije in izgleda </t>
    </r>
    <r>
      <rPr>
        <b/>
        <sz val="9"/>
        <rFont val="Futura"/>
        <charset val="238"/>
      </rPr>
      <t>ob pogoju predhodne potrditve projektanta in odgovornega vodje projekta</t>
    </r>
    <r>
      <rPr>
        <sz val="9"/>
        <rFont val="Futura"/>
      </rPr>
      <t>. V primeru, da posamezni elementi po kvaliteti in izgledu niso predpisani, mora ponudnik ob oddaji ponudbe navesti ponujeno kvaliteto in izgled ter pred izvedbo pridobiti potrditev projektanta in odgovornega vodje projekta.</t>
    </r>
  </si>
  <si>
    <t>Razdelilnik R-TP (oplotna postaja),
predviden kot nadometna zidna omara iz pločevine, BELO barvana, dimenzije 600x1600x300mm, z vrati, po detajlu ter vgrajeno opremo:</t>
  </si>
  <si>
    <t>Velikost omare pred izvedbo prilagoditi končno naročeni regulacijski opremi klimata</t>
  </si>
  <si>
    <t>stikalo, 25A, 3p, na vratih</t>
  </si>
  <si>
    <t>stikalo, 10A, 1-0-2,  na vratih</t>
  </si>
  <si>
    <t>C/2 A, 1p</t>
  </si>
  <si>
    <t>C/6 A, 1p</t>
  </si>
  <si>
    <t>kontaktor 24Vac</t>
  </si>
  <si>
    <t>10A, s pomožnimi kontakti +NO+NC</t>
  </si>
  <si>
    <t>krmilni rele, 3 preklopni kontakti, komplet s podnožjem:</t>
  </si>
  <si>
    <t>24V, AC</t>
  </si>
  <si>
    <t xml:space="preserve">vgradnja krmilnika z IO moduli, komplet z ožičenjem (64 IO signalov) </t>
  </si>
  <si>
    <t>usmernik 230/24V DC, 120VA</t>
  </si>
  <si>
    <t>transformator 230/24V, AC, 300VA</t>
  </si>
  <si>
    <t>transformator 230/24V, AC, 50VA</t>
  </si>
  <si>
    <t>tipka, NO, na vratih</t>
  </si>
  <si>
    <t>signalna svetilka 24V AC</t>
  </si>
  <si>
    <t>zelena</t>
  </si>
  <si>
    <t>rdeča</t>
  </si>
  <si>
    <t>vtičnica z zaščitnim kontaktom, 16A, 250V, DIN montaža</t>
  </si>
  <si>
    <t>svetilka, linestra, 1x18W, s končnim stikalom</t>
  </si>
  <si>
    <t>podatkovna vtičnica, dvojna, SFTP RJ 45 kat 6A, s protiprašnim pokrovčkom, nadometne izvedbe, komplet:</t>
  </si>
  <si>
    <t>vrstne sponke 6mm2</t>
  </si>
  <si>
    <t>vrstne sponke 4mm2</t>
  </si>
  <si>
    <t>vrstne sponke 4mm2 ozemljitvene</t>
  </si>
  <si>
    <t>vrstne sponke 2,5mm2</t>
  </si>
  <si>
    <t>uvodnice, raznih dimenzij</t>
  </si>
  <si>
    <t>ožičenje med elementi, drobni in vezni material</t>
  </si>
  <si>
    <t>Razdelilna omarica RO-TP-DIO (razvodi ogrevanja), predvidena kot nadometna zidna omara iz pločevine, BELO barvana, dimenzije 400x400x300mm, z vrati, po detajlu ter vgrajeno opremo:</t>
  </si>
  <si>
    <t xml:space="preserve">vgradnja  IO modula, komplet z ožičenjem (12 IO signalov) </t>
  </si>
  <si>
    <t>KRMILNA OPREMA AVTOMATSKE REGULACIJE za toplotno postaja in razvod talnega ogrevanja</t>
  </si>
  <si>
    <t xml:space="preserve">Mikroprocesorski modularni krmilnik </t>
  </si>
  <si>
    <t>PLC krmilnik z MMI (10 UI, 4 DI, 4 AO, 8 DO) - s priključnimi sponkami in aplikacijskim modulom, Web Server, spomin 128MB DDR2-RAM, PANEL bus, M-Bus, LON, ModBus in BACnet/IP komunikacija, vrstični LCD terminal s tipkami in navigacijskim gumbom</t>
  </si>
  <si>
    <t>Kot npr: Honeywell EAGLE - CLEA2026B21</t>
  </si>
  <si>
    <t>Napajalnik za PLC 220/24V AC,6A</t>
  </si>
  <si>
    <t>Kot npr: Honeywell - CRT6</t>
  </si>
  <si>
    <t>M-Bus koncetrator, komunikacija Mbus/RS232</t>
  </si>
  <si>
    <t>Kot npr: Honeywell - PW3</t>
  </si>
  <si>
    <t>Kombinirani vhodno izhodni modul - 8 AI, 8AO, 12DI, 6DO, PANEL bus</t>
  </si>
  <si>
    <t>Kot npr: Honeywell EAGLE - CLIOP830A</t>
  </si>
  <si>
    <t>Podnožje za digitalne module</t>
  </si>
  <si>
    <t>Kot npr: Honeywell EAGLE - XS823</t>
  </si>
  <si>
    <t>Digitalni vhodni modul - 12 vhodov, PANEL bus</t>
  </si>
  <si>
    <t>Kot npr: Honeywell EAGLE - CLIOP823A</t>
  </si>
  <si>
    <t>Podnožje za relejne izhode</t>
  </si>
  <si>
    <t>Kot npr: Honeywell EAGLE - XS824-25</t>
  </si>
  <si>
    <t>Digitalni izhodni modul - 6 relejnih izhodov, PANEL bus</t>
  </si>
  <si>
    <t>Kot npr: Honeywell EAGLE - CLIOP824A</t>
  </si>
  <si>
    <t>Komunikacijska oprema</t>
  </si>
  <si>
    <t xml:space="preserve">Ethernet Switch, vgradnja na DIN letev, 10/100 Mbps,  5 vhodov - RJ45,
</t>
  </si>
  <si>
    <t>Kot npr: EISK5-100T</t>
  </si>
  <si>
    <t xml:space="preserve">Pretvornik 220/24V DC, 2A  </t>
  </si>
  <si>
    <t>Kot npr: MTM HSA 50 S 24</t>
  </si>
  <si>
    <t>Periferni elementi</t>
  </si>
  <si>
    <t>Tipalo zunanje temperature, fasadna montaža, -30.. +60st.C, nastavljivo temp. Območje, izhod 4-20mA</t>
  </si>
  <si>
    <t>Kot npr: S+S Regeltechnik  - MATM2-I</t>
  </si>
  <si>
    <t xml:space="preserve">Tipalo temperature, potopno s tulcem , sonda 50mm, -20.. +150st.C, izhod 4-20mA, INOX tulka vključena
</t>
  </si>
  <si>
    <t>Kot npr: S+S Regeltechnik  - METM2-I-50</t>
  </si>
  <si>
    <t xml:space="preserve">Tipalo temperature, potopno s tulcem , sonda 200mm, -20.. +150st.C, izhod 4-20mA, INOX tulka vključena
</t>
  </si>
  <si>
    <t>Kot npr: S+S Regeltechnik  - METM2-I-200</t>
  </si>
  <si>
    <t>Varnostni termostat, tekočinski, potopni, 0.. +90°C in +90.. +110°C, zunanja in notranja nastavitev, ročni reset, 150mm INOX tulka vključena</t>
  </si>
  <si>
    <t>Kot npr: S+S Regeltechnik  - ETR-090R110-VA-150</t>
  </si>
  <si>
    <t>Varnostni termostat, tekočinski, potopni, +20.. +150°C, zunanja in notranja nastavitev, avtomatski reset, 150mm INOX tulka vključena</t>
  </si>
  <si>
    <t>Kot npr: Honeywell STW+TR+T5NST</t>
  </si>
  <si>
    <t>Regulacijski ventil 3-potni, navojni, PN16, DN20, kvs 6.3</t>
  </si>
  <si>
    <t>Kot npr: Honeywell V5013R1057</t>
  </si>
  <si>
    <t>El. motorni pogon ventila, zvezno krmiljenje 2...10Vdc, napajanje 24Vac, navor 600N, hod 20mm</t>
  </si>
  <si>
    <t>Kot npr: Honeywell ML7420A6025</t>
  </si>
  <si>
    <t>Regulacijski ventil 3-potni, navojni, PN16, DN25, kvs 10</t>
  </si>
  <si>
    <t>Kot npr: Honeywell V5013R1065</t>
  </si>
  <si>
    <t>Regulacijski ventil 3-potni, navojni, PN16, DN15, kvs 2.5</t>
  </si>
  <si>
    <t>Kot npr: Honeywell V5013R1032</t>
  </si>
  <si>
    <t>Prehodni krogelni ventil, DN20, G11/4", kvs 8.6</t>
  </si>
  <si>
    <t>Kot npr: Honeywell VBG2-20-8.6</t>
  </si>
  <si>
    <t>El. motorni pogon ventila, 3-točkovno krmiljenje, napajanje 230VAC, 1.5M kabel, STD ADAPTER</t>
  </si>
  <si>
    <t>Kot npr: Honeywell MVN663A1500</t>
  </si>
  <si>
    <t>Prehodni krogelni ventil, DN15, G1", kvs 6.3</t>
  </si>
  <si>
    <t>Kot npr: Honeywell VBG2-15-6.3</t>
  </si>
  <si>
    <t>APLIKATIVNA PROGRAMSKA OPREMA AVTOMATSKE REGULACIJE ZA KRMILNI IN NADZORNI NIVO za toplotno postajo in razvod talnega ogrevanja</t>
  </si>
  <si>
    <t>izdelava aplikativne programske opreme na krmilnem nivoju za krmilnik: 
  - Toplotna postaja</t>
  </si>
  <si>
    <t>izdelava programske opreme na nadzornem nivoju (ekranski prikazi, regulacije, zgodovina, alarmiranje) v skladu z aplikativnimi shemami strojne in elektro energetike za krmilnik: 
  - Toplotna postaja</t>
  </si>
  <si>
    <t>izdelava ekranskih prikazov parametrov kotla - navezava Modbus/tcp</t>
  </si>
  <si>
    <t>izdelava ekranskih prikazov parametrov toplotna črpalka - navezava Modbus/tcp</t>
  </si>
  <si>
    <t>izdelava ekranskih prikazov parametrov za števce - navezava M-bus, Modbus/TCP, IO signali</t>
  </si>
  <si>
    <t>povezava in prenos podatkov iz baze Historian v Mepis Energy sistem</t>
  </si>
  <si>
    <t>konfiguracija kratkih alarmnih sporočil na GSM</t>
  </si>
  <si>
    <t>testiranje delovanja programske opreme</t>
  </si>
  <si>
    <t>testiranje komunikacijskih povezav</t>
  </si>
  <si>
    <t>izdelava navodil za uporabo sistema</t>
  </si>
  <si>
    <t>šolanje uporabnikov sistema</t>
  </si>
  <si>
    <t>OPOMBA:</t>
  </si>
  <si>
    <t>Izdelava programske opreme na nadzornem nivoju za Toplotno postajo se izvaja na centralni nadzorni postaji v objektu.</t>
  </si>
  <si>
    <t>I. SKUPAJ:</t>
  </si>
  <si>
    <t>AVTOMATSKA REGULACIJA ZA PREZRAČEVANJE IN KLIMATIZACIJO</t>
  </si>
  <si>
    <t>INŠTALACIJSKI MATERIAL za avtomatsko regulacijo prezračevanja in klimatizacije</t>
  </si>
  <si>
    <t>OLFLEX CLAS 110  3 x 2,5 mm2</t>
  </si>
  <si>
    <t>OLFLEX 110 CY 4 x 2,5 mm2</t>
  </si>
  <si>
    <t>CY-JZ 10x 0,75 mm2</t>
  </si>
  <si>
    <t>Y-JZ 4x 1,0 mm2</t>
  </si>
  <si>
    <t>LIYCY 3x 0,75mm2</t>
  </si>
  <si>
    <t>LIYCY 4x 1,0mm2</t>
  </si>
  <si>
    <t>ventilatorjev klimatov</t>
  </si>
  <si>
    <t>obtočnih črpalk klimatov</t>
  </si>
  <si>
    <t>Sodelovanje pri preizkusu ožičenja strojnih naprav in elementov vezanih na CNS</t>
  </si>
  <si>
    <t>RAZDELILNIKI in STIKALNA OPREMA za avtomatsko regulacijo prezračevanja in klimatizacije</t>
  </si>
  <si>
    <t>Razdelilnik R-KN01 (klimat KN01),
predviden kot nadometna zidna omara iz pločevine, BELO barvana, dimenzije 600x1200x300mm, z vrati, po detajlu ter vgrajeno opremo:</t>
  </si>
  <si>
    <t>stikalo za izklop v sili, 25A, 3p, komplet z dozo</t>
  </si>
  <si>
    <t>motorsko zaščitno stikalo 1-1,6A</t>
  </si>
  <si>
    <t>komplet s pomožnimi kontakti +NO+NC</t>
  </si>
  <si>
    <t>vgradnja krmilnika z IO moduli, komplet z ožičenjem (37 IO signalov)</t>
  </si>
  <si>
    <t>Razdelilnik R-KN02 (klimat KN02),
predviden kot nadometna zidna omara iz pločevine, BELO barvana, dimenzije 600x1200x300mm, z vrati, po detajlu ter vgrajeno opremo:</t>
  </si>
  <si>
    <t>vgradnja krmilnika z IO moduli, komplet z ožičenjem (47 IO signalov)</t>
  </si>
  <si>
    <t>Razdelilnik R-KN03 (klimat KN03),
predviden kot nadometna zidna omara iz pločevine, BELO barvana, dimenzije 600x1200x300mm, z vrati, po detajlu ter vgrajeno opremo:</t>
  </si>
  <si>
    <t>vgradnja krmilnika z IO moduli, komplet z ožičenjem (55 IO signalov)</t>
  </si>
  <si>
    <t xml:space="preserve">Krmilna oprema avtomatske regulacije - Klimat N1 Graderobe </t>
  </si>
  <si>
    <t xml:space="preserve">Pretvornik 220/24V DC, 2A -  </t>
  </si>
  <si>
    <t>Tipalo temperature, prostorsko, območje 0..50°C, izhod 4-20mA (natančnost ±2% območja)</t>
  </si>
  <si>
    <t>Kot npr: S+S Regeltechnik  - MRTM-1-I</t>
  </si>
  <si>
    <t>Diferenčno tlačno stikalo  200 - 1000 Pa,  z montažnim priborom</t>
  </si>
  <si>
    <t>Kot npr: Honeywell - DPS1000</t>
  </si>
  <si>
    <t>Termostat kanalski, protizmrzovalni, kapilarni 6m</t>
  </si>
  <si>
    <t xml:space="preserve">Kot npr:  S+S Regeltechnik  - MFST-1-D </t>
  </si>
  <si>
    <t>Tipalo diferenčnega tlaka v kanalu, območje nastavljivo  -100..100/-300..300/-500..500/ -1000..1000/0..100/300/500/1000Pa, izhod 4-20mA</t>
  </si>
  <si>
    <t>Kot npr:  S+S Regeltechnik - MPREMASGARD-1142-(0010-200)</t>
  </si>
  <si>
    <t>Tipalo vlage in temperature, kanalsko, 200mm, -50..+50st.C, 0.. 100%r.H., 4-20mA</t>
  </si>
  <si>
    <t>Kot npr: S+S Regeltechnik  - MKFTF-I</t>
  </si>
  <si>
    <t>čiščenje in odvoz odvečnega materiala v stalno deponijo</t>
  </si>
  <si>
    <t>plačilo komunalnih prispevkov za stalno deponijo</t>
  </si>
  <si>
    <t>ozemljitev vseh ALU in jeklenih elementov</t>
  </si>
  <si>
    <t>pri sistemih avtomatike mora zagotavljati kompletni elektro-instalacijski sistem za končno delovanje proizvodov.</t>
  </si>
  <si>
    <t>Delovne odre višine do 2 m je potrebno zajeti v cenah posameznih postavk in se ne obračunavajo posebej!</t>
  </si>
  <si>
    <t>Vsa delovne stroje za dvigovanje bremen in delovne košare za dostope do delovišč je potrebno zajeti v cenah posameznih postavk in se ne obračunavajo posebej!</t>
  </si>
  <si>
    <t>OPOZORILO!</t>
  </si>
  <si>
    <t>IZVAJALEC MORA SKLADNO Z ZAKONOM O GRADITVI OBJEKTOV (ZGO) TER ZAKONOM O GRADBENIH PROIZVODIH VGRAJEVATI USTREZNE GRADBENE PROIZVODE Z VNAPREJ IZDELANIMI DELAVNIŠKIMI NAČRTI, KI MORAJO BITI POTRJENI S STRANI PROJEKTANTA.</t>
  </si>
  <si>
    <t>VI.</t>
  </si>
  <si>
    <t>ZIDARSKA DELA:</t>
  </si>
  <si>
    <t>m²</t>
  </si>
  <si>
    <t>OBNOVA KLETNIH TLAKOV.</t>
  </si>
  <si>
    <t>VZIDAVE IN ZIDARSKA POMOČ</t>
  </si>
  <si>
    <t>ZIDARSKA DELA SKUPAJ:</t>
  </si>
  <si>
    <t>kompl</t>
  </si>
  <si>
    <t>m'</t>
  </si>
  <si>
    <t>II.</t>
  </si>
  <si>
    <t>KLJUČAVNIČARSKA DELA:</t>
  </si>
  <si>
    <t>OPOZORILO</t>
  </si>
  <si>
    <t>Vse kovinske dele je potrebno pred dokončno vgradnjo peskat do čiste površine - brez rjastih površin in primerno antikorozijsko zaščititi. Kategorije vplivov okolja po standardu SN 555 001, trajnost zaščite po standardu SN EN ISO 12944.</t>
  </si>
  <si>
    <t xml:space="preserve"> Zaščita zunanjih kovinskih elementov izpostavljenih vremenskim neprilikam, vročecinkanje in barvanje - kategorija zaščite C3, trajnost zaščite - dolga (L).</t>
  </si>
  <si>
    <t xml:space="preserve"> Zaščita notranjih kovinskih elementov barvanje - kategorija zaščite C1, trajnost zaščite - dolga (L).</t>
  </si>
  <si>
    <t>Izvajalec je dolžan izdelati delavniško dokumentacijo, ki jo potrdita odgovorna projektanta arhitekture in gradbenih konstrukcij!</t>
  </si>
  <si>
    <t>KLJUČAVNIČARSKA DELA SKUPAJ:</t>
  </si>
  <si>
    <t>VRATA</t>
  </si>
  <si>
    <t>OKNA</t>
  </si>
  <si>
    <t>O-01</t>
  </si>
  <si>
    <t>O-02</t>
  </si>
  <si>
    <t>O-03</t>
  </si>
  <si>
    <t>O-04</t>
  </si>
  <si>
    <t>O-06</t>
  </si>
  <si>
    <t>O-09</t>
  </si>
  <si>
    <t>O-12</t>
  </si>
  <si>
    <t>VB-5</t>
  </si>
  <si>
    <t>VB-6</t>
  </si>
  <si>
    <t>VH-1</t>
  </si>
  <si>
    <t>VH-2</t>
  </si>
  <si>
    <t>VH-3</t>
  </si>
  <si>
    <t>v sestavi kot naprimer:</t>
  </si>
  <si>
    <t>Sikafloor - 264 Thixo</t>
  </si>
  <si>
    <t>Sikafloor - 156 - 161</t>
  </si>
  <si>
    <t>Končni nanos, vključno z vsemi prednamazi sistema, vodotesen premaz, protiprašen, odporen na olja z zaokrožnicami. Dobava in vgradnja materiala, z vsemi pomožnimi deli in prenosi.</t>
  </si>
  <si>
    <t>Postopni izkop gradbene jame za podkletenimi stenami širine od 0,60 do 1,50m do globine 3,50m z premetom na rob gradbene jame z vsemi pripravljalnimi in zaključnimi deli in zavarovanje gradbene jame.</t>
  </si>
  <si>
    <t xml:space="preserve">Regulator tlačne razlike sestavljen iz regulatorja tlaka STAP z membrano na povratnem vodu in poševnosedežnega ventila za hidravlično uravnoteženje STAD z izpustom za priključitev kapilare na predtoku. Priključek je navojni, tlačni razred PN 16,  namenjen za delovno temperaturo od –20°C do 120°C, maks.tlačna razlika 250 kPa. Oba ventila imata funkcijo zapornega elementa, proporcionalno nastavitev pretoka in tlaka ter merilne priključke za meritve pretoka, tlaka, temperature in moči. Izdelana iz na staranje odporne zlitine A-metal. Postavka vključuje nastavitev regulatorja tlaka in izdelavo zapisnika o doseženih pretokih, proizvod IMI HYDRONIC. </t>
  </si>
  <si>
    <t>STAP + STAD DN 15 (10 – 60 kPa)</t>
  </si>
  <si>
    <t>par</t>
  </si>
  <si>
    <t>STAP + STAD DN 20 (10 – 60 kPa)</t>
  </si>
  <si>
    <t>Krogelna zaporna pipa za toplo vodo do temperature 70 st.C, z navojnim priključkom in izpustom komplet z montažnim materialom:</t>
  </si>
  <si>
    <t>Krogelna zaporna pipa z EM pogonom za toplo vodo do temperature 70 st.C, z navojnim priključkom in izpustom komplet z montažnim materialom. Dobavljeno v sklopu CNS - upoštevati samo montažo.</t>
  </si>
  <si>
    <t>B. Hlajenje</t>
  </si>
  <si>
    <t xml:space="preserve">Notranja enota multi split sistema  izvedbe za spuščeni strop velikosti 600x600mm  za hlajenje, z električno povezavo, filtri za zrak, daljinskim upravljalnikom (skupaj z baterijami za nemoteno delovanje)  z možnostjo programiranega delovanja enote in merjenjem temperature prostora, zagonom, navodil za uporabo v slovenskem jeziku, vakuumiranjem, poljnjenjem s hladilnim sredstvom R 410A, z daljinskim upravljlnikom ter montažnim in pritrdilnim materialom. </t>
  </si>
  <si>
    <t xml:space="preserve">Mitsubishi  MSZ-FH25VE </t>
  </si>
  <si>
    <t>vmesnik za nadzor in upravljanje klimatske naprave Mitsubishi Electric iz serije M/S/P s protokolom ModBus - lokalni priklop.</t>
  </si>
  <si>
    <t>Moč hlajenja 2,5kW in moč ogrevanja 2,8kW</t>
  </si>
  <si>
    <t>Zunanja enota multi split izvedbe enocevnega split sistema skupaj z zagonom, navodila za uporabo, montažnim in pritrdilnim materialom  Qh=10kW  Ne=3,2kW  U=230V. (Zunanja enota kot petorček)</t>
  </si>
  <si>
    <t>Mitsubishi  MXZ - 5D102VA</t>
  </si>
  <si>
    <t>Pripravljalna del, zarisovanje, zakljucna dela, stroški prevoza in zavarovanja.</t>
  </si>
  <si>
    <t>SKUPAJ RADIATORSKI IN BALANSIRNI VENTILI TER HLAJENJE (EUR)</t>
  </si>
  <si>
    <t>3.3 - PREZRAČEVANJE Z REKUPERACIJO</t>
  </si>
  <si>
    <t>A. Prezračevanje garderobe</t>
  </si>
  <si>
    <t>Dovodno odvodna klimatski naprava kot bazenske izvedbe. Pokrovi klimatske naprave so iz pocinkane barvane pločevine z vmesno izolacijo s požarnim razredom A1. Debelina stene je 50mm. Ventilatorska enota z direktno gnanim enohitrostnim el. motorjem.</t>
  </si>
  <si>
    <t xml:space="preserve"> - Hext= 450/450 Pa</t>
  </si>
  <si>
    <t xml:space="preserve"> - Grelnik zraka z grelno močjo, Qg = 29,3 kW</t>
  </si>
  <si>
    <t>Vodni grelnik vgrajen v napravo z elementi:</t>
  </si>
  <si>
    <t>3x krogelna pipa G5/4", 1x regulacijska dušilna pipa G5/4", protipovratna loputa G5/4", montaža ventila  DN25 Kvs=8 s pogonom, obtočna črpalka Wilo Stratos 25/1-6.</t>
  </si>
  <si>
    <t xml:space="preserve"> - medij: voda 55/45°C</t>
  </si>
  <si>
    <t xml:space="preserve"> - tempratura vpiha: 40°C</t>
  </si>
  <si>
    <t xml:space="preserve"> . Filtri: razred filtracije F5</t>
  </si>
  <si>
    <t xml:space="preserve"> - končni padec tlaka: 200-250 Pa</t>
  </si>
  <si>
    <t xml:space="preserve"> -Rekuperator z eliminatorjem in kondenčno banico</t>
  </si>
  <si>
    <t xml:space="preserve"> -sveži zrak: -16°C/90%rvl (zima),34°C/40%rvl (leto)</t>
  </si>
  <si>
    <t xml:space="preserve"> -prostor:24°C/40%rvl (zima), 26°C/55%rvl</t>
  </si>
  <si>
    <t xml:space="preserve">  - temperaturni izkoristek zavržene toplote:min.76,9%</t>
  </si>
  <si>
    <t xml:space="preserve"> - Električna priključna moč naprave, Qe = 4,7 kW</t>
  </si>
  <si>
    <t xml:space="preserve"> - kabliranje in klemanje na objektu: Komplet s pripadajočimi kabli v zaščitnih ceveh med
krmilno omaro nape ter posameznimi elementi nape, povprečna dolžina kabla 15m (kje bo lokacija krm. omare). </t>
  </si>
  <si>
    <t xml:space="preserve"> -zagon sistema, priučitev osebja,dokumentacija</t>
  </si>
  <si>
    <t>Funkcija delovanja naprave:</t>
  </si>
  <si>
    <t xml:space="preserve"> - omejevanje temperature vpiha</t>
  </si>
  <si>
    <t xml:space="preserve"> - kontrola zamazanosti filtra</t>
  </si>
  <si>
    <t xml:space="preserve"> - kontrola delovanja ventilatorja</t>
  </si>
  <si>
    <t xml:space="preserve"> - regulacija temperature in vlage v prostoru sušilnice</t>
  </si>
  <si>
    <t xml:space="preserve"> - regulacija žaluzij </t>
  </si>
  <si>
    <t xml:space="preserve"> - by pass regulacija</t>
  </si>
  <si>
    <t xml:space="preserve"> - frekvenčna regulacija hitrosti ventilatorja</t>
  </si>
  <si>
    <t xml:space="preserve"> - protizmrzovalna zaščita vodnega grelnika</t>
  </si>
  <si>
    <t xml:space="preserve"> - požarni izklop naprave preko požarne centrale</t>
  </si>
  <si>
    <t xml:space="preserve"> Dimenzije klimatske naprave:</t>
  </si>
  <si>
    <t xml:space="preserve"> -dolžina: 2980 mm</t>
  </si>
  <si>
    <t xml:space="preserve"> -širina: 1015 mm</t>
  </si>
  <si>
    <t xml:space="preserve"> - višina: 1590 mm</t>
  </si>
  <si>
    <t>Certifikati:</t>
  </si>
  <si>
    <t xml:space="preserve"> - CE,TUV,EUROVENT</t>
  </si>
  <si>
    <t xml:space="preserve"> - tip naprave: KU-ENERGIJA; dobavitelj: Energija inženiring d.o.o.</t>
  </si>
  <si>
    <t>V SKLOPU NAPRAVE N-1 DOBAVITELJ CNS DOBAVI OPREMO KOT JE OPISANO V NADALJEVANJU. UPOŠTEVATI MONTAŽO TE OPREME (ta oprema je popisana v CNS):</t>
  </si>
  <si>
    <t>* mikroprocesorski krmilnik</t>
  </si>
  <si>
    <t>* komunikacijska oprema</t>
  </si>
  <si>
    <t>* periferni elementi:</t>
  </si>
  <si>
    <t>*Frekvenčna pretvornika:</t>
  </si>
  <si>
    <t>Celotno elektro ožičenje naprave</t>
  </si>
  <si>
    <t>Postavitev uskladiti uskladiti z elektro deli.</t>
  </si>
  <si>
    <t>Kanali</t>
  </si>
  <si>
    <t>Zračni kanali pravokotnega in okroglega preseka, izdelani iz pocinkane pločevine po DIN 1946, kompletno s fazonskimi kosi, kolenskimi usmerniki, regulacijskimi loputami, dodatkom za odrez, tesnilnim in obešalnim materialom.</t>
  </si>
  <si>
    <t>Izolacija</t>
  </si>
  <si>
    <t>Izolacija za pločevinaste kanale (sveži zrak in zavrženi zrak) z Armaflexom parozaporne izvedbe debeline 19mm .</t>
  </si>
  <si>
    <t>13mm</t>
  </si>
  <si>
    <t>19mm</t>
  </si>
  <si>
    <t>Distribucijski elementi za zrak:</t>
  </si>
  <si>
    <t>Rešetke za vgradnjo v kanal ali priključno komoro, z nastavkom za regulacijo pretočne količine zraka, za dovod in odvod zraka, skupaj s tesnilnim in montažnim materialom.</t>
  </si>
  <si>
    <t>AR-2 2.225x125</t>
  </si>
  <si>
    <t>AR-2 325x225</t>
  </si>
  <si>
    <t>AR-2 1.025x525</t>
  </si>
  <si>
    <t>AR-2 425x125</t>
  </si>
  <si>
    <t>Odvodni/dovodni ventil ali dovodni ventil s priključno škatlo okrogle izvedbe.</t>
  </si>
  <si>
    <t>PV-2 100mm</t>
  </si>
  <si>
    <t>PV-2 125mm</t>
  </si>
  <si>
    <t>PPV-2 125mm (požarni ventil)</t>
  </si>
  <si>
    <t>Dekoracijska fasadna rešetka za sveži zrak iz Al in z zaključenim robom vgrajena v okensko odprtino velikosti 100x110 (za napravi N-1 in N-2).</t>
  </si>
  <si>
    <t>AZR3 550x750</t>
  </si>
  <si>
    <t>Požarne lopute; EI60 s pogonom 230V za:</t>
  </si>
  <si>
    <t>spiro cev F125mm</t>
  </si>
  <si>
    <t>Pritrdilni, tesnilni in montažni material</t>
  </si>
  <si>
    <t xml:space="preserve">Pomozna gradbena dela kot so dolbljenje utorov, vrtanje prebojev itd. </t>
  </si>
  <si>
    <t>Vnos naprave N1 v prostor. Vnos v razstavljenem stanju in nato sestava ali vnos pred dokončanjem sten. Uporaba avtodvigala, viličarja, ... za vnos naprav.</t>
  </si>
  <si>
    <t xml:space="preserve">Pripravljalna dela, zaključna dela in zarisovanje prebojev za prehod zračnih kanalov v kleti (betonske stene) ter vstavljanje stirodura ali lesenih škatel v opaž </t>
  </si>
  <si>
    <t>Pritrdilni in tesnilni material.</t>
  </si>
  <si>
    <t>B. Prezračevanje jedilnica</t>
  </si>
  <si>
    <t>Dovodno odvodna klimatski naprava standardne izvedbe. Pokrovi klimatske naprave so iz pocinkane barvane pločevine z vmesno izolacijo s požarnim razredom A1.Debelina stene je 50mm.</t>
  </si>
  <si>
    <t xml:space="preserve"> - Grelnik zraka z grelno močjo, Qg = 15 kW</t>
  </si>
  <si>
    <t>3x krogelna pipa G1", 1x regulacijska dušilna pipa G1", protipovratna loputa G1", montaža ventila  DN15 Kvs=4 s pogonom, obtočna črpalka Wilo Stratos Pico 25/1-6.</t>
  </si>
  <si>
    <t xml:space="preserve"> - tempratura vpiha: 24°C</t>
  </si>
  <si>
    <t xml:space="preserve">  - temperaturni izkoristek zavržene toplote:min.80,7%</t>
  </si>
  <si>
    <t xml:space="preserve"> - Električna priključna moč naprave, Qe = 5,6 kW</t>
  </si>
  <si>
    <t xml:space="preserve"> - regulacija temperature v prostoru</t>
  </si>
  <si>
    <t xml:space="preserve"> - regulacija kvalitete zraka</t>
  </si>
  <si>
    <t xml:space="preserve"> - nočno pohlajevanje; regulacija prostega hlajenja</t>
  </si>
  <si>
    <t xml:space="preserve"> -dolžina: 3200 mm</t>
  </si>
  <si>
    <t xml:space="preserve"> -širina: 1670 mm</t>
  </si>
  <si>
    <t>V SKLOPU NAPRAVE N-2 DOBAVITELJ CNS DOBAVI OPREMO KOT JE OPISANO V NADALJEVANJU. UPOŠTEVATI MONTAŽO TE OPREME (ta oprema je popisana v CNS):</t>
  </si>
  <si>
    <t>Kot npr: JUNG</t>
  </si>
  <si>
    <t>Tipalo CO2 v kanalu, območje 0...2k ppm, izhod 0-10Vdc</t>
  </si>
  <si>
    <t>Kot npr: S+S Regeltechnik  - MKCO2_LC</t>
  </si>
  <si>
    <t>Tipalo temperature, potopno s tulcem , sonda 100mm, -20.. +150st.C, izhod 4-20mA, INOX tulka vključena</t>
  </si>
  <si>
    <t>*Frekvenčni pretvorniki:</t>
  </si>
  <si>
    <t>AR-2 525x225</t>
  </si>
  <si>
    <t>Dekoracijska žična mreža za zavrženi zrak iz jeklene žice in z zaključenim robom vgrajena v skupni odvod velikosti 100x60 (za napravi N-1 in N-2).</t>
  </si>
  <si>
    <t>Vnos naprave N2 v prostor. Vnos v razstavljenem stanju in nato sestava ali vnos pred dokončanjem sten. Uporaba avtodvigala, viličarja, ... za vnos naprav.</t>
  </si>
  <si>
    <t>C. Prezračevanje učilnice</t>
  </si>
  <si>
    <t xml:space="preserve"> - Grelnik zraka z grelno močjo, Qg = 12 kW</t>
  </si>
  <si>
    <t xml:space="preserve"> - tempratura vpiha: 25°C</t>
  </si>
  <si>
    <t xml:space="preserve">  - temperaturni izkoristek zavržene toplote:min.82,3%</t>
  </si>
  <si>
    <t xml:space="preserve"> - Električna priključna moč naprave, Qe = 4,6 kW</t>
  </si>
  <si>
    <t xml:space="preserve"> -dolžina: 3000 mm</t>
  </si>
  <si>
    <t xml:space="preserve"> - višina: 1670 mm</t>
  </si>
  <si>
    <t>Kot npr: JUNG.</t>
  </si>
  <si>
    <t>Dušilniki zvoka:</t>
  </si>
  <si>
    <t>Dekoracijska zaščitna mreža za sveži in zavrženi zrak iz jeklene žice in z zaključenim robom vgrajena v skupni odvod velikosti 600x400.</t>
  </si>
  <si>
    <t>Vnos naprave N3 v prostor. Vnos v razstavljenem stanju in nato sestava ali vnos pred dokončanjem sten. Uporaba avtodvigala, viličarja, ... za vnos naprav.</t>
  </si>
  <si>
    <t>SKUPAJ PREZRAČEVANJE Z REKUPERACIJO (EUR)</t>
  </si>
  <si>
    <t>SKUPAJ SUBVENCIONIRANO (EUR)</t>
  </si>
  <si>
    <t>V SKLOPU OGREVANJE DOBAVITELJ CNS DOBAVI OPREMO KOT JE OPISANO V NADALJEVANJU. UPOŠTEVATI MONTAŽO TE OPREME (ta oprema je popisana v CNS):</t>
  </si>
  <si>
    <t>* Mikroprocesorski modularni krmilnik</t>
  </si>
  <si>
    <t>* Komunikacijska oprema</t>
  </si>
  <si>
    <t>* Periferni elementi</t>
  </si>
  <si>
    <t>El. motorni pogon ventila, 3-točkovno krmiljenje, napajanje 24VAC, 1.5M kabel, STD ADAPTER</t>
  </si>
  <si>
    <t>Kot npr: Honeywell MVN613A1500</t>
  </si>
  <si>
    <r>
      <t xml:space="preserve">Zalogovna posoda toplote  za biomasni kotel. Volumen 3.000l, premer 1.400/1.600mm, višina 2.000mm. Izolirana v izolaciji iz kamene volne d=100mm in v Al. oplaščenju. Posoda ima priključke s prirobnicami: 4x DN80 in navojne priključke 2x G1"  in 8x G1/2". 
</t>
    </r>
    <r>
      <rPr>
        <i/>
        <sz val="11"/>
        <rFont val="Calibri"/>
        <family val="2"/>
        <charset val="238"/>
      </rPr>
      <t>Zalogovna posoda je zvarjena v kotlovnici!</t>
    </r>
  </si>
  <si>
    <r>
      <t xml:space="preserve"> - Obtočna črpalka kotla Wilo Stratos 40/1-8 CAN PN6/10 za podatke: V=13m</t>
    </r>
    <r>
      <rPr>
        <vertAlign val="superscript"/>
        <sz val="11"/>
        <rFont val="Calibri"/>
        <family val="2"/>
        <charset val="238"/>
      </rPr>
      <t>3</t>
    </r>
    <r>
      <rPr>
        <sz val="11"/>
        <rFont val="Calibri"/>
        <family val="2"/>
        <charset val="238"/>
      </rPr>
      <t>/h in dp=40kPa. 
Pel=0,32kW in U=230V</t>
    </r>
  </si>
  <si>
    <r>
      <t>Okrogli termometri za območje 0-120</t>
    </r>
    <r>
      <rPr>
        <vertAlign val="superscript"/>
        <sz val="11"/>
        <rFont val="Calibri"/>
        <family val="2"/>
        <charset val="238"/>
      </rPr>
      <t>o</t>
    </r>
    <r>
      <rPr>
        <sz val="11"/>
        <rFont val="Calibri"/>
        <family val="2"/>
        <charset val="238"/>
      </rPr>
      <t>C in premera 100mm. (2x zalogovnik in 2x cev).</t>
    </r>
  </si>
  <si>
    <r>
      <t>nm</t>
    </r>
    <r>
      <rPr>
        <vertAlign val="superscript"/>
        <sz val="11"/>
        <rFont val="Calibri"/>
        <family val="2"/>
        <charset val="238"/>
      </rPr>
      <t>3</t>
    </r>
  </si>
  <si>
    <r>
      <t xml:space="preserve"> - termometri fi80 0-120</t>
    </r>
    <r>
      <rPr>
        <vertAlign val="superscript"/>
        <sz val="10"/>
        <rFont val="Calibri"/>
        <family val="2"/>
        <charset val="238"/>
      </rPr>
      <t>o</t>
    </r>
    <r>
      <rPr>
        <sz val="10"/>
        <rFont val="Calibri"/>
        <family val="2"/>
        <charset val="238"/>
      </rPr>
      <t>C</t>
    </r>
  </si>
  <si>
    <r>
      <t xml:space="preserve">Nadgradna svetilka </t>
    </r>
    <r>
      <rPr>
        <sz val="10"/>
        <rFont val="Arial"/>
        <family val="2"/>
      </rPr>
      <t>LED, v kovinskem ohišju, bele barve, efektivni svetlobni tok min. 3400lm, 37W, barva svetlobe 3000K, v zaščiti IP20, komplet kot:</t>
    </r>
  </si>
  <si>
    <r>
      <t xml:space="preserve">Nadgradna svetilka </t>
    </r>
    <r>
      <rPr>
        <sz val="10"/>
        <rFont val="Arial"/>
        <family val="2"/>
      </rPr>
      <t>LED, v kovinskem ohišju, bele barve, mikroprizmatični difuzor, svetlobni tok min. 5200lm, 43W, barva svetlobe 3000K, v zaščiti IP43, komplet kot:</t>
    </r>
  </si>
  <si>
    <r>
      <t xml:space="preserve">Vgradna svetilka </t>
    </r>
    <r>
      <rPr>
        <sz val="10"/>
        <rFont val="Arial"/>
        <family val="2"/>
      </rPr>
      <t>LED, v aluminijastem ohišju, bele barve, z zaščitnim steklom, efektivni svetlobni tok min. 1180lm, 21W, barva svetlobe 3000K, v zaščiti IP44, komplet kot:</t>
    </r>
  </si>
  <si>
    <r>
      <t xml:space="preserve">Nadgradna svetilka </t>
    </r>
    <r>
      <rPr>
        <sz val="10"/>
        <rFont val="Arial"/>
        <family val="2"/>
      </rPr>
      <t>LED, v kovinskem ohišju, bele barve, opalni difuzor, svetlobni tok 2350lm, 28W, barva svetlobe 3000K, v zaščiti IP44, komplet kot:</t>
    </r>
  </si>
  <si>
    <r>
      <t>Nadgradna fluorescenčna svetilka,</t>
    </r>
    <r>
      <rPr>
        <sz val="10"/>
        <rFont val="Arial"/>
        <family val="2"/>
      </rPr>
      <t xml:space="preserve"> v kovinskem ohišju, bele barve, opalni difuzor, 40W, barva svetlobe 3000K, v zaščiti IP44, komplet kot:</t>
    </r>
  </si>
  <si>
    <r>
      <t xml:space="preserve">Nadgradna stenska svetilka </t>
    </r>
    <r>
      <rPr>
        <sz val="10"/>
        <rFont val="Arial"/>
        <family val="2"/>
      </rPr>
      <t>LED, v alumunijastem ohišju, bele barve, 4,5W, barva svetlobe 3000K, komplet kot:</t>
    </r>
  </si>
  <si>
    <r>
      <t xml:space="preserve">- </t>
    </r>
    <r>
      <rPr>
        <sz val="10"/>
        <color indexed="8"/>
        <rFont val="Arial Narrow"/>
        <family val="2"/>
        <charset val="238"/>
      </rPr>
      <t>Izvajalec izdela navodila za obratovanje in vzdrževanje v štirih izvodih, ter jih preda digitalni obliki (Word, Excel, acad). Navodila se izdelajo pred šolanjem osebja in se do predaje objekta še eventualno dopolnijo.</t>
    </r>
  </si>
  <si>
    <r>
      <t xml:space="preserve"> - Izvajalec mora zagotoviti in priskrbeti, ter v ceno zajeti, i</t>
    </r>
    <r>
      <rPr>
        <sz val="10"/>
        <color indexed="8"/>
        <rFont val="Arial Narrow"/>
        <family val="2"/>
        <charset val="238"/>
      </rPr>
      <t>zdelavo navodil za obratovanje - za obratovalno osebje za vsak sklop in sistemska navodila s shemami, vse v slovenskem jeziku.</t>
    </r>
  </si>
  <si>
    <t>izbirno stikalo, 1-0-2, 10A, 1p, v omari</t>
  </si>
  <si>
    <t>Priklop dovodnega kabla v glavnem razdelilniku objekta, komplet z drobnim materialom</t>
  </si>
  <si>
    <t>Tesnitev  med  požarnimi  sektorji  (EI90)  s  požarno odpornimi kiti odprtine do velikosti 0,05m2, komplet z izjavo izvajalca o vgradnji in ustreznimi certifikati</t>
  </si>
  <si>
    <t>Stikalo, 10A, nadometne izvedbe, IP44, kot Gewiss:</t>
  </si>
  <si>
    <t>16A, 250V</t>
  </si>
  <si>
    <t>16A, 400V</t>
  </si>
  <si>
    <t>Podatkovna vtičnica, enojna, RJ 45 cat 6, s protiprašnim pokrovčkom, nadometne izvedbe</t>
  </si>
  <si>
    <t>Priklop telekomunikacijske linije v obstoječi komunikacijski omarici, komplet z aključevanjem kabla in izvedbo meritev UTP kablov</t>
  </si>
  <si>
    <t xml:space="preserve">Odklop in demontaža obstoječe elektro inštalacije, komplet z razdelilnikom, svetilkami, kabli... </t>
  </si>
  <si>
    <t>Odvoz materiala na deponiko, komplet s pridobitvijo potrila o  ustreznem deponiranju</t>
  </si>
  <si>
    <t>Pregled in preizkus varnostne razsvetljave, s strani pooblaščene inštitucije, komplet s pridobitvijo potrdila o ustreznosti</t>
  </si>
  <si>
    <t>Pripravljalna in nepredvidena dela</t>
  </si>
  <si>
    <t>Predajna dokumentacija, vris sprememb v PZI podloge, ter sodelovanje pri pregledu</t>
  </si>
  <si>
    <t>PID in predajna dokumentacija</t>
  </si>
  <si>
    <t>PROJEKTANTSKA OCENA INVESTICIJE</t>
  </si>
  <si>
    <t>EL. INŠT.  KOTLOVNICE - SKUPAJ:</t>
  </si>
  <si>
    <t>Krmiljenje kotlovnice zajeto v sklopu popisa CNS inštalacij.</t>
  </si>
  <si>
    <t>Inštalacija za avtomatsko javljanje požara zajeta v sklopu popisa celotnega objekta.</t>
  </si>
  <si>
    <r>
      <t xml:space="preserve">Razdelilnik </t>
    </r>
    <r>
      <rPr>
        <b/>
        <sz val="10"/>
        <color indexed="8"/>
        <rFont val="Arial CE"/>
        <charset val="238"/>
      </rPr>
      <t>R-KOT</t>
    </r>
    <r>
      <rPr>
        <sz val="10"/>
        <color indexed="8"/>
        <rFont val="Arial CE"/>
        <family val="2"/>
        <charset val="238"/>
      </rPr>
      <t xml:space="preserve"> (kotlovnica-agregat), 
predviden kot tipska nadometna omara, kot Schrack, dim. 400x600x200mm, komplet z vrati ter vgrajeno opremo, kot Schrack:</t>
    </r>
  </si>
  <si>
    <t>Vse kabelske trase in močnostni dovodi za razdelilnike so zajeti v splošnem delu popisa elektroinštalacijskih del.</t>
  </si>
  <si>
    <t>AVTOMATSKA REGULACIJA ZA TOPLOTNO POSTAJO</t>
  </si>
  <si>
    <t>INŠTALACIJSKI MATERIAL za avtomatsko regulacijo toplotne postaje</t>
  </si>
  <si>
    <t>Kabli za ožičenje klimatov in ostalih elementov CNS-a, položen nad ometom na kabelski polici, delno v inštalacijskem oziroma v zidnem kanalu ter delno pod ometom v zaščitni cevi:</t>
  </si>
  <si>
    <t>OLFLEX CLAS 110  3 x 1,5 mm2</t>
  </si>
  <si>
    <t>Y-JZ 2x 0,75 mm2</t>
  </si>
  <si>
    <t>Y-JZ 3x 0,75 mm2</t>
  </si>
  <si>
    <t>Y-JZ 4x 0,75 mm2</t>
  </si>
  <si>
    <t>LIYCY 2x 0,75mm2</t>
  </si>
  <si>
    <t>LIYCY 3x 1,0mm2</t>
  </si>
  <si>
    <t>JY(St)Y 2x2x 0,8 mm</t>
  </si>
  <si>
    <t>PONUDNIK MORA PREVERITI VSE FORMULE V CELICAH IN REKAPITULACIJAH, POSAMEZNIH POSTAVK IN CELOTNEGA DOKUMENTA!
PRAV TAKO JE POTREBNO PREVERITI POSAMEZNE CELICE, DA PRIKAZUJEJO CELOTNI TEKST!</t>
  </si>
  <si>
    <t>OPOMBA: Izvajalec mora pri ponudbi upoštevati ter pri izvedbi zagotavljati :</t>
  </si>
  <si>
    <t>►</t>
  </si>
  <si>
    <t>vsa potrebna merjenja</t>
  </si>
  <si>
    <t>vse potrebne transporte do mesta vgrajevanja</t>
  </si>
  <si>
    <t>REKAPITULACIJA ZUNANJE POVOZNE, POHODNE IN TRAVNE POVRŠINE</t>
  </si>
  <si>
    <t>ZUNANJE POVOZNE, POHODNE IN TRAVNE POVRŠINESKUPAJ:</t>
  </si>
  <si>
    <r>
      <t>m</t>
    </r>
    <r>
      <rPr>
        <vertAlign val="superscript"/>
        <sz val="10"/>
        <rFont val="Arial"/>
        <family val="2"/>
        <charset val="238"/>
      </rPr>
      <t>1</t>
    </r>
  </si>
  <si>
    <t>DDV 22%</t>
  </si>
  <si>
    <t>STROJNE INSTALACIJE</t>
  </si>
  <si>
    <t>ELEKTRO INSTALACIJE</t>
  </si>
  <si>
    <t>GRADBENA DELA SKUPAJ</t>
  </si>
  <si>
    <t>OBRTNIŠKA DELA SKUPAJ</t>
  </si>
  <si>
    <t>INSTALACIJSKA DELA</t>
  </si>
  <si>
    <t>INSTALACIJSKA DELA SKUPAJ</t>
  </si>
  <si>
    <t>ZUNANJE POVOZNE, POHODNE IN TRAVNE POVRŠINE SKUPAJ</t>
  </si>
  <si>
    <t>KOTLOVNICA SKUPAJ</t>
  </si>
  <si>
    <t>FASADERSKA DELA</t>
  </si>
  <si>
    <t>REKAPITULACIJA PO POSAMEZNIH DELIH</t>
  </si>
  <si>
    <t>SKUPAJ PO POSAMEZNIH DELIH</t>
  </si>
  <si>
    <t>POPUST V %</t>
  </si>
  <si>
    <t>SKUPAJ S POPUSTOM</t>
  </si>
  <si>
    <t>SKUPAJ Z DDV 22%</t>
  </si>
  <si>
    <t>REKAPITULACIJA SKUPAJ PO POSAMEZNIH DELIH</t>
  </si>
  <si>
    <r>
      <t>Izbijanje lesenega okna do 3 m</t>
    </r>
    <r>
      <rPr>
        <vertAlign val="superscript"/>
        <sz val="10"/>
        <rFont val="Arial CE"/>
        <charset val="238"/>
      </rPr>
      <t>2</t>
    </r>
    <r>
      <rPr>
        <sz val="10"/>
        <rFont val="Arial CE"/>
        <charset val="238"/>
      </rPr>
      <t xml:space="preserve">  vzidano v opečni steni debeline do 30 cm, upoštevajoč prenose na gradbiščno deponijo in deponijo izvajalca z vsemi pripravljalnimi zaključnimi deli. </t>
    </r>
  </si>
  <si>
    <r>
      <t>m</t>
    </r>
    <r>
      <rPr>
        <vertAlign val="superscript"/>
        <sz val="10"/>
        <rFont val="Arial CE"/>
        <charset val="238"/>
      </rPr>
      <t>3</t>
    </r>
  </si>
  <si>
    <r>
      <t>m</t>
    </r>
    <r>
      <rPr>
        <vertAlign val="superscript"/>
        <sz val="10"/>
        <rFont val="Arial"/>
        <family val="2"/>
        <charset val="238"/>
      </rPr>
      <t>3</t>
    </r>
  </si>
  <si>
    <r>
      <t>m</t>
    </r>
    <r>
      <rPr>
        <vertAlign val="superscript"/>
        <sz val="10"/>
        <rFont val="Arial"/>
        <family val="2"/>
        <charset val="238"/>
      </rPr>
      <t>2</t>
    </r>
  </si>
  <si>
    <t>OKOLIŠČINE NEUSKLAJENOSTI IZVAJALCEV IN PODIZVAJALCEV TER ODSTOPANJA OD OSNOVNIH NAVODIL PROJEKTA PZI NISO OBJEKTIVNI RAZLOGI ZA SPREMEMBO DETAJLOV !</t>
  </si>
  <si>
    <t>VSI ARHITEKTURNI, DETAJLNI IN PREGLEDNI NAČRTI IZDELANI S STRANI IZVAJALCA VELJAJO OD PISNEGA DOVOLJENJA IN TRAJAJO DO PREKLICA LE TEH S STRANI ODGOVORNEGA ARHITEKTA ALI PROJEKTANTA.</t>
  </si>
  <si>
    <t>Izvajalec je dolžan zagotoviti (in v tem popisu zajeti v ceno!) vse potrebne preizkuse, meritve, pridobitve certifikatov, navodila in ostalo dokumentacijo potrebno za nemoteno obratovanje naprav in delovanje obejekta! Izvajalec mora vrisati vse spremembe v PZI dokumentacijo, obveščati odgovornega vodjo projekta in posamezne odgovorne projektante načrtov o spremembah glede na PZI dokumentacijo, pripraviti vso potrebno dokumentacijo za uspešno izvedbo tehničnega pregleda in pridobitev uporabnega dovoljenja!</t>
  </si>
  <si>
    <t>GRADBENO OBRTNIŠKE IZVEDBE</t>
  </si>
  <si>
    <t>Zagotoviti je potrebno zvočno izolativnost prostorov skladno s smernico TSG 1-005 2012.</t>
  </si>
  <si>
    <t>Ponudnik ali izvajalec je dolžan pred pričetkom del opozoriti na morebitno tehnično pomanjkljivost izvedenih detajlov, risb, opisov ali popisov del. Predloge potrdita odgovorni projektant arhitekture in investitor.</t>
  </si>
  <si>
    <t>Izvajalec mora za vse vgrajene materiale predložiti ustrezne certifikate za požarne lastnosti ter jih moraja  vnesti v Izkaz požarne varnosti faze PID;</t>
  </si>
  <si>
    <t>V sklop izvajalčeve ponudbe sodijo vsi delavniški načrti, ki jih pred izvedbo glede tehnične pravilnosti, zahtevane kakovosti in izgleda potrdi odgovorni projektant arhitekture.</t>
  </si>
  <si>
    <t>V primerih, kjer ni opredeljenega izvedbenega industrijskega detajla ali izdelka in za vse izrisane detajle, mora izvajalec pred pričetkom izvedbe predlog predstaviti, izbor potrdita odgovorni projektant arhitekture in investitor.</t>
  </si>
  <si>
    <t xml:space="preserve">Vzorce vseh finalnih materialov, skladno s predloženimi projekti in opisi v popisu del, je ponudnik dolžan predložiti projektantu v potrditev, kjer so možne alternativne rešitve v izbiri materiala (finalne obloge površin, njegove obdelave, vidni in nevidni pritrdilni materiali, pod konstrukcije, vzorci potiskov, okovje, obdelave stavbnega pohištva in vsi ostali detajli), je pred izvedbo obvezno potrebno predložiti vzorce, ki jih potrdita odgovorni projektant arhitekture in investitor. </t>
  </si>
  <si>
    <t>NAPRAVA TLAKOV V MANSARDI</t>
  </si>
  <si>
    <t>Rušenje in odstranitev tlakov na balkonih do debeline 5cm . Vključno z vsemi nakladanji, transportom na deponijo, vsem materialom in orodjem potrebnim za izvedbo.  Ocenjena vrednost.</t>
  </si>
  <si>
    <t>Demontaža strešnega kovinsko plastičnega kupolastega okna z leseno oblogo dim. 1,20x1,80m, z odvozom na gradbeno deponijo in deponijo izvajalca z vsemi pripravljalnimi in zaključnimi deli.</t>
  </si>
  <si>
    <t xml:space="preserve">Izdelava vodoodbojne vertikalne kontaktne bele fasade direktno na betonski, opečni zid ali na že izvedeno kontaktno fasado (obstoječa kontaktna fasada debeline 5 cm) v sestavi kot naprimer Weber.therm family MV: priprava površine za obdelavo, weber.therm family GROB fasadno lepilo za lepljenje izolacijske plošče M758, toplotno izolacijo Weber.therm lamela fasadna izolacija iz kamene volne debeline 20cm, Weber.therm family GROB fasadno lepilo za izdelavo armirnega sloja M758, Weber.therm armirna mreža, Weber osnovni premaz, Weber pas top dry (2mm) zaključni sloj v beli barvi. Obvezna uporaba spodnje pritrdilne konstrukcije - zaključne letve, ki istočasno služi kot podkonstrukcija za pritrditev toplotne izolacije stene, napenjanje armaturnega pvc pletiva z vsemi ojačitvami okrog odprtin in na robovih (Alu letvice), izravnava z osnovnim debelo slojnim nanosom in zaključni žlahtni sloj silikonsko silikatnega finalnega ometa v izbrani barvi, strukturi in zrnavosti (primerno 2,0 mm) po projektu (v projektu upoštevano Weber therm zaključna fasada). Izdelano po navodilih, parametrih proizvajalca in prilogah detajlov. Skupaj z obdelavo vseh špalet (izolacijske špaletne plošče debeline 2,0 - 2,5 cm), robov  in zaključkov (detajl obloge fasade glej priloga). </t>
  </si>
  <si>
    <t>REKAPITULACIJA</t>
  </si>
  <si>
    <t>Motorni pogon žaluzije, on-off/3-točkovni,  24V, 10Nm</t>
  </si>
  <si>
    <t>Kot npr: Honeywell N1024</t>
  </si>
  <si>
    <t>Motorni pogon žaluzije, zvezni, 0…10V, 24V, 10Nm</t>
  </si>
  <si>
    <t>Kot npr: Honeywell N10010</t>
  </si>
  <si>
    <t xml:space="preserve">Tipalo temperature, potopno s tulcem , sonda 100mm, -20.. +150st.C, izhod 4-20mA, INOX tulka vključena
</t>
  </si>
  <si>
    <t>Kot npr: S+S Regeltechnik  - METM2-I</t>
  </si>
  <si>
    <t>Frekvenčni pretvorniki</t>
  </si>
  <si>
    <t>Frekv.pretvornik , IP54, 3kW, 380-500V, MR4, LCD, RFI filter C2, SBF4</t>
  </si>
  <si>
    <t>Kot npr: Vacon VCN100-0008-FLOW+IP5</t>
  </si>
  <si>
    <t xml:space="preserve">Krmilna oprema avtomatske regulacije - Klimati N-2 Jedilnica/Klubski prostor </t>
  </si>
  <si>
    <t>Pretvornik 220/24V DC, 2A</t>
  </si>
  <si>
    <t xml:space="preserve">Tipalo temperature in CO2, prostorsko, območje 0..50°C in 0..2000ppm, izhod 0-10Vdc </t>
  </si>
  <si>
    <t>Kot npr: S+S Regeltechnik  - MRTM-CO2</t>
  </si>
  <si>
    <t>Stikalo 2p, on/off za vklop prezračevanja v prostoru</t>
  </si>
  <si>
    <t>Kot npr: TEM</t>
  </si>
  <si>
    <t>Motorni pogon žaluzije, on-off/3-točkovni,  24V, 5Nm</t>
  </si>
  <si>
    <t>Kot npr: Honeywell N0524</t>
  </si>
  <si>
    <t>Tipalo temperature, kanalsko, 200mm, -50..+50st.,C, 4-20mA</t>
  </si>
  <si>
    <t>Kot npr: S+S Regeltechnik  - MKTM1-I</t>
  </si>
  <si>
    <t>Regulacijski ventil 3-potni, navojni, PN16, DN15, kvs 4.0</t>
  </si>
  <si>
    <t>Kot npr: Honeywell V5013R1040</t>
  </si>
  <si>
    <t>Krmilna oprema avtomatske regulacije - Klimat N-3 Predavalnice</t>
  </si>
  <si>
    <t>Ethernet Switch, vgradnja na DIN letev, 10/100 Mbps,  5 vhodov - RJ45</t>
  </si>
  <si>
    <t>II. SKUPAJ:</t>
  </si>
  <si>
    <t>CENTRALNI NADZORNI SISTEM</t>
  </si>
  <si>
    <t>KOMUNIKACIJSKA OPREMA za navezavo strojnih naprav z lastno DDC avtomatiko</t>
  </si>
  <si>
    <t xml:space="preserve">Ethernet Switch, vgradnja na DIN letev, 10/100 Mbps,  8 vhodov - RJ45,
</t>
  </si>
  <si>
    <t>Kot npr: EISK8-100T</t>
  </si>
  <si>
    <t>OPC gonilnik za BACnet/IP (neomejeno št. točk)</t>
  </si>
  <si>
    <t>Kot npr: ET5-Bcnet</t>
  </si>
  <si>
    <t>Modbus / Ethernet gateway, 2 x RS232/422/485 Port</t>
  </si>
  <si>
    <t>Kot npr: MGATE MB3280</t>
  </si>
  <si>
    <t>CENTRALNI NADZORNI SISTEM - strojna, sistemska in aplikativna oprema</t>
  </si>
  <si>
    <t>Nadzorni računalnik</t>
  </si>
  <si>
    <t>npr. HP MicroServer G8</t>
  </si>
  <si>
    <t>Konfiguracija (minimum):</t>
  </si>
  <si>
    <t xml:space="preserve">- server </t>
  </si>
  <si>
    <t>- Dual-Core Intel 2.4 GHz ali ekvivalentni AMD CPU</t>
  </si>
  <si>
    <t xml:space="preserve">- pomnilnik 4GB DDR3 SDRAM </t>
  </si>
  <si>
    <t>- trdi disk 500GB</t>
  </si>
  <si>
    <t xml:space="preserve">- grafična kartica </t>
  </si>
  <si>
    <t>- Ethernet mrežna kartica 10/100Mbit</t>
  </si>
  <si>
    <t xml:space="preserve">- interni DVD-RW </t>
  </si>
  <si>
    <t>- ohišje z napajalnikom</t>
  </si>
  <si>
    <t>- tipkovnica SLO &amp; miška</t>
  </si>
  <si>
    <t>- monitor LCD22"Wide (resolucija 1920 x 1080)</t>
  </si>
  <si>
    <t>- Windows Server Standard 2012 licenca</t>
  </si>
  <si>
    <t>- Tiskalnik Barvni Inkjet</t>
  </si>
  <si>
    <t>Sistemska programska oprema CNS</t>
  </si>
  <si>
    <t>Scada  HMI Paket neomejeno št. IO točk, runtime</t>
  </si>
  <si>
    <t>Kot npr: GE Intelligent platforms iFix - IC647IF58STRNUNLMTM</t>
  </si>
  <si>
    <t>Historian for SCADA 1000 točk</t>
  </si>
  <si>
    <t>Kot npr: GE Intelligent platforms Historian - IC647HSTSS1KM</t>
  </si>
  <si>
    <t>ELEKTROINŠTALACIJE KOTLOVNICE</t>
  </si>
  <si>
    <t>OCENA INVESTICIJE - SKUPAJ:</t>
  </si>
  <si>
    <t>V oceni ni zajet DDV.</t>
  </si>
  <si>
    <t xml:space="preserve">PROJEKTANTSKI POPIS </t>
  </si>
  <si>
    <t>V sklopu posamezne postavke mora biti zajet ves material, delo, drobni in pritrdilni materal (razvodne doze) za potrebno vgradnjo, vključno z usklajevanji na objektu, vsemi preboji do fi 50mm, oziroma 50x50mm ter prevozom materiala na gradbišče.</t>
  </si>
  <si>
    <t>V popisu so navedena komercialna imena materialov, naprav, opreme, ipd. zgolj zaradi določitve kvalitete in izgleda. Ponujen material in oprema morajo biti enake kvalitete in izgleda kot je določeno s popisom. Odstopanja so dopustna samo v primeru izboljšanja kvalitete oz funkcije in izgleda ob pogoju predhodne potrditve projektanta in odgovornega vodje projekta. V primeru, da posamezni elementi po kvaliteti in izgledu niso predpisani, mora ponudnik ob oddaji ponudbe navesti ponujeno kvaliteto in izgled ter pred izvedbo pridobiti potrditev projektanta in odgovornega vodje projekta.</t>
  </si>
  <si>
    <t>Dobava in montaža / Opis</t>
  </si>
  <si>
    <t>Enota</t>
  </si>
  <si>
    <t>Količina</t>
  </si>
  <si>
    <t>Cena/enoto</t>
  </si>
  <si>
    <t>Skupna cena</t>
  </si>
  <si>
    <t>ELEKTROINŠTALACIJE ZA OBJEKT</t>
  </si>
  <si>
    <t>INŠTALACIJSKI MATERIAL</t>
  </si>
  <si>
    <t>-</t>
  </si>
  <si>
    <t>NYM-J 3 x 1,5 mm2</t>
  </si>
  <si>
    <t>m</t>
  </si>
  <si>
    <t>NYM-J 3 x 2,5 mm2</t>
  </si>
  <si>
    <t>NYM-J 5 x 2,5 mm2</t>
  </si>
  <si>
    <t>NYY-J 5 x 6 mm2</t>
  </si>
  <si>
    <t>NYY-J 5 x 16 mm2</t>
  </si>
  <si>
    <t>Vodnik za izenačevanje potencialov, delno v cevi:</t>
  </si>
  <si>
    <t>H07V-K 6 mm2</t>
  </si>
  <si>
    <t>H07V-K 16 mm2</t>
  </si>
  <si>
    <t>fi 16, rebrasta</t>
  </si>
  <si>
    <t>Kabelska polica, komplet z veznim in pritrdilnim priborom:</t>
  </si>
  <si>
    <t>PK 100</t>
  </si>
  <si>
    <t>Inštalacijski kanal, raznih dimenzij</t>
  </si>
  <si>
    <t>navadno</t>
  </si>
  <si>
    <t>izmenično</t>
  </si>
  <si>
    <t>GW 44 207</t>
  </si>
  <si>
    <t>Stalni priključek, komplet:</t>
  </si>
  <si>
    <t>nadometne izvedbe, IP44</t>
  </si>
  <si>
    <t>Vtičnica z zaščitnim kontaktom, nadometne izvedbe, IP44, kot Gewiss:</t>
  </si>
  <si>
    <t>Žica H07V-K 6 mm2, dolžine 20cm, komplet s kabelskimi čevlji in vijaki</t>
  </si>
  <si>
    <t>Žica H07V-K 16 mm2, dolžine 20cm, komplet s kabelskimi čevlji in vijaki</t>
  </si>
  <si>
    <t>Gibliva PVC cev, dolžine do 30cm, komplet s pripadajočimi uvodnicami</t>
  </si>
  <si>
    <t>kompl.</t>
  </si>
  <si>
    <t>Sodelovanje pri preizkusu naprav strojnih inštalacij in tehnološke opreme</t>
  </si>
  <si>
    <t>ur</t>
  </si>
  <si>
    <t>Meritve električnih inštalacij, komplet</t>
  </si>
  <si>
    <t>drobni in vezni material</t>
  </si>
  <si>
    <t>SKUPAJ:</t>
  </si>
  <si>
    <t>stikalo</t>
  </si>
  <si>
    <t>63A, 3p, v omari</t>
  </si>
  <si>
    <t>instalacijski odklopnik:</t>
  </si>
  <si>
    <t>B/10 A, 1p</t>
  </si>
  <si>
    <t>C/16 A, 1p</t>
  </si>
  <si>
    <t>C/16 A, 3p</t>
  </si>
  <si>
    <t>C/25 A, 3p</t>
  </si>
  <si>
    <t>motorno zaščitno stikalo, 0,6-1A, 2p</t>
  </si>
  <si>
    <t>kombinirano zaščitno stikalo, C16/0,03A</t>
  </si>
  <si>
    <t>stikalna ura, 230V, dnevni in tedenski režim</t>
  </si>
  <si>
    <t>Priklop:</t>
  </si>
  <si>
    <r>
      <t>·</t>
    </r>
    <r>
      <rPr>
        <sz val="7"/>
        <rFont val="Calibri"/>
        <family val="2"/>
        <charset val="238"/>
      </rPr>
      <t xml:space="preserve">           </t>
    </r>
    <r>
      <rPr>
        <sz val="11"/>
        <rFont val="Calibri"/>
        <family val="2"/>
        <charset val="238"/>
      </rPr>
      <t>tekoče in končno čiščenje objektov, gradbišča in javnih površin, kakor tudi eventualna popravila poškodb na cestnih, parkirnih in javnih površinah, po naslovu del izvajalca,</t>
    </r>
  </si>
  <si>
    <r>
      <t>·</t>
    </r>
    <r>
      <rPr>
        <sz val="7"/>
        <rFont val="Calibri"/>
        <family val="2"/>
        <charset val="238"/>
      </rPr>
      <t xml:space="preserve">           </t>
    </r>
    <r>
      <rPr>
        <sz val="11"/>
        <rFont val="Calibri"/>
        <family val="2"/>
        <charset val="238"/>
      </rPr>
      <t>orodja, delovno opremo, mehanizacijo, dvigala in potrebne delovne odre,</t>
    </r>
  </si>
  <si>
    <r>
      <t>·</t>
    </r>
    <r>
      <rPr>
        <sz val="7"/>
        <rFont val="Calibri"/>
        <family val="2"/>
        <charset val="238"/>
      </rPr>
      <t xml:space="preserve">           </t>
    </r>
    <r>
      <rPr>
        <sz val="11"/>
        <rFont val="Calibri"/>
        <family val="2"/>
        <charset val="238"/>
      </rPr>
      <t>vse manipulativne stroške, transport, prenose, dvige,</t>
    </r>
  </si>
  <si>
    <r>
      <t>·</t>
    </r>
    <r>
      <rPr>
        <sz val="7"/>
        <rFont val="Calibri"/>
        <family val="2"/>
        <charset val="238"/>
      </rPr>
      <t xml:space="preserve">           </t>
    </r>
    <r>
      <rPr>
        <sz val="11"/>
        <rFont val="Calibri"/>
        <family val="2"/>
        <charset val="238"/>
      </rPr>
      <t>takse za transportna sredstva in prevoze, potrebne za izvedbo pogodbenih del,</t>
    </r>
  </si>
  <si>
    <r>
      <t>·</t>
    </r>
    <r>
      <rPr>
        <sz val="7"/>
        <rFont val="Calibri"/>
        <family val="2"/>
        <charset val="238"/>
      </rPr>
      <t xml:space="preserve">           </t>
    </r>
    <r>
      <rPr>
        <sz val="11"/>
        <rFont val="Calibri"/>
        <family val="2"/>
        <charset val="238"/>
      </rPr>
      <t xml:space="preserve">izdelavo tehnoloških načrtov za izvedbo del, </t>
    </r>
  </si>
  <si>
    <r>
      <t>·</t>
    </r>
    <r>
      <rPr>
        <sz val="7"/>
        <rFont val="Calibri"/>
        <family val="2"/>
        <charset val="238"/>
      </rPr>
      <t xml:space="preserve">           </t>
    </r>
    <r>
      <rPr>
        <sz val="11"/>
        <rFont val="Calibri"/>
        <family val="2"/>
        <charset val="238"/>
      </rPr>
      <t>eventualne prekinitve del zaradi :</t>
    </r>
  </si>
  <si>
    <r>
      <t>o</t>
    </r>
    <r>
      <rPr>
        <sz val="7"/>
        <rFont val="Calibri"/>
        <family val="2"/>
        <charset val="238"/>
      </rPr>
      <t xml:space="preserve">   </t>
    </r>
    <r>
      <rPr>
        <sz val="11"/>
        <rFont val="Calibri"/>
        <family val="2"/>
        <charset val="238"/>
      </rPr>
      <t>izdelave dodatne ali dopolnilne projektne dokumentacije,</t>
    </r>
  </si>
  <si>
    <r>
      <t>o</t>
    </r>
    <r>
      <rPr>
        <sz val="7"/>
        <rFont val="Calibri"/>
        <family val="2"/>
        <charset val="238"/>
      </rPr>
      <t xml:space="preserve">   </t>
    </r>
    <r>
      <rPr>
        <sz val="11"/>
        <rFont val="Calibri"/>
        <family val="2"/>
        <charset val="238"/>
      </rPr>
      <t>zahtev naročnika,</t>
    </r>
  </si>
  <si>
    <r>
      <t>o</t>
    </r>
    <r>
      <rPr>
        <sz val="7"/>
        <rFont val="Calibri"/>
        <family val="2"/>
        <charset val="238"/>
      </rPr>
      <t xml:space="preserve">   </t>
    </r>
    <r>
      <rPr>
        <sz val="11"/>
        <rFont val="Calibri"/>
        <family val="2"/>
        <charset val="238"/>
      </rPr>
      <t>zahtev tretjih oseb ali organov,</t>
    </r>
  </si>
  <si>
    <r>
      <t>·</t>
    </r>
    <r>
      <rPr>
        <sz val="7"/>
        <rFont val="Calibri"/>
        <family val="2"/>
        <charset val="238"/>
      </rPr>
      <t xml:space="preserve">           </t>
    </r>
    <r>
      <rPr>
        <sz val="11"/>
        <rFont val="Calibri"/>
        <family val="2"/>
        <charset val="238"/>
      </rPr>
      <t xml:space="preserve">zakonske in druge obveznosti, </t>
    </r>
  </si>
  <si>
    <r>
      <t>·</t>
    </r>
    <r>
      <rPr>
        <sz val="7"/>
        <rFont val="Calibri"/>
        <family val="2"/>
        <charset val="238"/>
      </rPr>
      <t xml:space="preserve">           </t>
    </r>
    <r>
      <rPr>
        <sz val="11"/>
        <rFont val="Calibri"/>
        <family val="2"/>
        <charset val="238"/>
      </rPr>
      <t>takse najema zemljišča za potrebe gradbišča – deponij (če je to potrebno), vključno s stroški pridobitve dovoljenja za zaporo in označitev – vse skladno s Pravilnikom o ravnanju z gradbenimi odpadki,</t>
    </r>
  </si>
  <si>
    <r>
      <t>·</t>
    </r>
    <r>
      <rPr>
        <sz val="7"/>
        <rFont val="Calibri"/>
        <family val="2"/>
        <charset val="238"/>
      </rPr>
      <t xml:space="preserve">           </t>
    </r>
    <r>
      <rPr>
        <sz val="11"/>
        <rFont val="Calibri"/>
        <family val="2"/>
        <charset val="238"/>
      </rPr>
      <t>takse za legalno komunalno odlagališče in ostale stroške komunale,</t>
    </r>
  </si>
  <si>
    <r>
      <t>·</t>
    </r>
    <r>
      <rPr>
        <sz val="7"/>
        <rFont val="Calibri"/>
        <family val="2"/>
        <charset val="238"/>
      </rPr>
      <t xml:space="preserve">           </t>
    </r>
    <r>
      <rPr>
        <sz val="11"/>
        <rFont val="Calibri"/>
        <family val="2"/>
        <charset val="238"/>
      </rPr>
      <t xml:space="preserve">izdelavo poročila o gospodarjenju z gradbenimi odpadki, </t>
    </r>
  </si>
  <si>
    <r>
      <t>·</t>
    </r>
    <r>
      <rPr>
        <sz val="7"/>
        <rFont val="Calibri"/>
        <family val="2"/>
        <charset val="238"/>
      </rPr>
      <t xml:space="preserve">           </t>
    </r>
    <r>
      <rPr>
        <sz val="11"/>
        <rFont val="Calibri"/>
        <family val="2"/>
        <charset val="238"/>
      </rPr>
      <t>preiskave, preizkuse, izjave o skladnosti in certifikate za vgrajene materiale in opremo,</t>
    </r>
  </si>
  <si>
    <r>
      <t>·</t>
    </r>
    <r>
      <rPr>
        <sz val="7"/>
        <rFont val="Calibri"/>
        <family val="2"/>
        <charset val="238"/>
      </rPr>
      <t xml:space="preserve">           </t>
    </r>
    <r>
      <rPr>
        <sz val="11"/>
        <rFont val="Calibri"/>
        <family val="2"/>
        <charset val="238"/>
      </rPr>
      <t>potrebne meritve zahtevane za tehnični pregled in uporabno dovoljenje, ki jih opravi neodvisna pooblaščena inštitucija (pregledi, meritve in poročila SIQ, …)</t>
    </r>
  </si>
  <si>
    <r>
      <t>·</t>
    </r>
    <r>
      <rPr>
        <sz val="7"/>
        <rFont val="Calibri"/>
        <family val="2"/>
        <charset val="238"/>
      </rPr>
      <t xml:space="preserve">           </t>
    </r>
    <r>
      <rPr>
        <sz val="11"/>
        <rFont val="Calibri"/>
        <family val="2"/>
        <charset val="238"/>
      </rPr>
      <t>izdelavo dokumentacije o zanesljivosti objekta v 3 izvodih,</t>
    </r>
  </si>
  <si>
    <r>
      <t>·</t>
    </r>
    <r>
      <rPr>
        <sz val="7"/>
        <rFont val="Calibri"/>
        <family val="2"/>
        <charset val="238"/>
      </rPr>
      <t xml:space="preserve">           </t>
    </r>
    <r>
      <rPr>
        <sz val="11"/>
        <rFont val="Calibri"/>
        <family val="2"/>
        <charset val="238"/>
      </rPr>
      <t>NOV v 2 izvodih ter ročni vnos sprememb v PZI načrte,</t>
    </r>
  </si>
  <si>
    <r>
      <t>·</t>
    </r>
    <r>
      <rPr>
        <sz val="7"/>
        <rFont val="Calibri"/>
        <family val="2"/>
        <charset val="238"/>
      </rPr>
      <t xml:space="preserve">           </t>
    </r>
    <r>
      <rPr>
        <sz val="11"/>
        <rFont val="Calibri"/>
        <family val="2"/>
        <charset val="238"/>
      </rPr>
      <t>morebitna izvedenska mnenja,</t>
    </r>
  </si>
  <si>
    <r>
      <t>·</t>
    </r>
    <r>
      <rPr>
        <sz val="7"/>
        <rFont val="Calibri"/>
        <family val="2"/>
        <charset val="238"/>
      </rPr>
      <t xml:space="preserve">           </t>
    </r>
    <r>
      <rPr>
        <sz val="11"/>
        <rFont val="Calibri"/>
        <family val="2"/>
        <charset val="238"/>
      </rPr>
      <t xml:space="preserve">pridobitev bančnih garancij, dovoljenj in soglasij, </t>
    </r>
  </si>
  <si>
    <r>
      <t>·</t>
    </r>
    <r>
      <rPr>
        <sz val="7"/>
        <rFont val="Calibri"/>
        <family val="2"/>
        <charset val="238"/>
      </rPr>
      <t xml:space="preserve">           </t>
    </r>
    <r>
      <rPr>
        <sz val="11"/>
        <rFont val="Calibri"/>
        <family val="2"/>
        <charset val="238"/>
      </rPr>
      <t xml:space="preserve">izvajalčev in varnostni nadzor za potrebe izvedbe, </t>
    </r>
  </si>
  <si>
    <r>
      <t>·</t>
    </r>
    <r>
      <rPr>
        <sz val="7"/>
        <rFont val="Calibri"/>
        <family val="2"/>
        <charset val="238"/>
      </rPr>
      <t xml:space="preserve">           </t>
    </r>
    <r>
      <rPr>
        <sz val="11"/>
        <rFont val="Calibri"/>
        <family val="2"/>
        <charset val="238"/>
      </rPr>
      <t xml:space="preserve">zagotavljanje varnosti in zdravja pri delu in protipožarno varnost na delovišču, </t>
    </r>
  </si>
  <si>
    <r>
      <t>·</t>
    </r>
    <r>
      <rPr>
        <sz val="7"/>
        <rFont val="Calibri"/>
        <family val="2"/>
        <charset val="238"/>
      </rPr>
      <t xml:space="preserve">           </t>
    </r>
    <r>
      <rPr>
        <sz val="11"/>
        <rFont val="Calibri"/>
        <family val="2"/>
        <charset val="238"/>
      </rPr>
      <t xml:space="preserve">zavarovanja del,  </t>
    </r>
  </si>
  <si>
    <r>
      <t>·</t>
    </r>
    <r>
      <rPr>
        <sz val="7"/>
        <rFont val="Calibri"/>
        <family val="2"/>
        <charset val="238"/>
      </rPr>
      <t xml:space="preserve">           </t>
    </r>
    <r>
      <rPr>
        <sz val="11"/>
        <rFont val="Calibri"/>
        <family val="2"/>
        <charset val="238"/>
      </rPr>
      <t>zavarovanje objekta,</t>
    </r>
  </si>
  <si>
    <r>
      <t>·</t>
    </r>
    <r>
      <rPr>
        <sz val="7"/>
        <rFont val="Calibri"/>
        <family val="2"/>
        <charset val="238"/>
      </rPr>
      <t xml:space="preserve">           </t>
    </r>
    <r>
      <rPr>
        <sz val="11"/>
        <rFont val="Calibri"/>
        <family val="2"/>
        <charset val="238"/>
      </rPr>
      <t xml:space="preserve">zavarovanje izdelkov pred poškodbami do predaje naročniku, </t>
    </r>
  </si>
  <si>
    <r>
      <t>·</t>
    </r>
    <r>
      <rPr>
        <sz val="7"/>
        <rFont val="Calibri"/>
        <family val="2"/>
        <charset val="238"/>
      </rPr>
      <t xml:space="preserve">           </t>
    </r>
    <r>
      <rPr>
        <sz val="11"/>
        <rFont val="Calibri"/>
        <family val="2"/>
        <charset val="238"/>
      </rPr>
      <t xml:space="preserve">izdelavo načrta organizacije gradbišča, na podlagi varnostnega načrta, </t>
    </r>
  </si>
  <si>
    <r>
      <t>·</t>
    </r>
    <r>
      <rPr>
        <sz val="7"/>
        <rFont val="Calibri"/>
        <family val="2"/>
        <charset val="238"/>
      </rPr>
      <t xml:space="preserve">           </t>
    </r>
    <r>
      <rPr>
        <sz val="11"/>
        <rFont val="Calibri"/>
        <family val="2"/>
        <charset val="238"/>
      </rPr>
      <t xml:space="preserve">zavarovanja dokazov stanja sosednjih objektov in premoženja (video in foto posnetki, cenilna poročila…), </t>
    </r>
  </si>
  <si>
    <r>
      <t>·</t>
    </r>
    <r>
      <rPr>
        <sz val="7"/>
        <rFont val="Calibri"/>
        <family val="2"/>
        <charset val="238"/>
      </rPr>
      <t xml:space="preserve">           </t>
    </r>
    <r>
      <rPr>
        <sz val="11"/>
        <rFont val="Calibri"/>
        <family val="2"/>
        <charset val="238"/>
      </rPr>
      <t>odprave možnih poškodb na drugih objektih ali na obstoječi infrastrukturi, iz naslova izvedbe del izvajalca,</t>
    </r>
  </si>
  <si>
    <r>
      <t>·</t>
    </r>
    <r>
      <rPr>
        <sz val="7"/>
        <rFont val="Calibri"/>
        <family val="2"/>
        <charset val="238"/>
      </rPr>
      <t xml:space="preserve">           </t>
    </r>
    <r>
      <rPr>
        <sz val="11"/>
        <rFont val="Calibri"/>
        <family val="2"/>
        <charset val="238"/>
      </rPr>
      <t>vse druge stroške, ki so potrebni, da se pogodbena dela izvedejo tako, da je pogodbeno dogovorjena cena dokončna.</t>
    </r>
  </si>
  <si>
    <t>3. SUBVENCIONIRANO</t>
  </si>
  <si>
    <t>3.1. - KOTLOVNICA S PRIPRAVO STV</t>
  </si>
  <si>
    <t>A.Kotel in kotlovska oprema</t>
  </si>
  <si>
    <t>št.</t>
  </si>
  <si>
    <t>enota</t>
  </si>
  <si>
    <t>cena/enoto (EUR)</t>
  </si>
  <si>
    <t>Cena skupaj (EUR)</t>
  </si>
  <si>
    <t>Kotel na lesne sekance moči 220 kW. Opis kotla: Kotel iz kotlovske pločevine na lesno biomaso.
Kotel s kuriščem za kurjenje lesnih sekancev G 50, W 40 ali po ŐNORM M7133. Kompletno kurišče kotla je obloženo s šamotom, zagotavlja konstantne pogoje za gorenje in izgorevanje. Rotacijsko kurišče. Pepel leti v vpadni jašek, ki je opremljen s sistemom avtomatskega odvoda pepela v posodo za pepel. Dovod goriva je urejen preko standardnega dozirnega sistema s polžem, ki pa ima vgrajen vodno hlajen vstopni del v kotel. Avtomatski vžig kotla.</t>
  </si>
  <si>
    <t>Regulacija vpihanega zraka temelji na podatkih LAMBDA sonde in temperature izgorelih dimnih
plinov ter deluje v stalni povezavi s podtlačno regulacijo in sesalnim vlekom na vlečni strani.
Zrak se vpihuje primarno in sekundarno. Vgrajena recirkulacija dimnih plinov. Iznos in transportni sistem sekancev ima  samostojni pogon in vgrajeno varovanje pogonov. Sistem ima vgrajeno hladilno celico, v primeru pre visoke temperature sistema odreagira samostojno. Vgrajen ventilator dimnih plinov.</t>
  </si>
  <si>
    <t>Max. Dopustni delovni tlak 6 bar, dopustna delovna temperatura 110 st. C. Priključki na kotlu DN 100</t>
  </si>
  <si>
    <t>Standardni polžni dozirni sistem za kurišče.
Skrbi za kontinuirano nalaganje kotla z lesnim gorivom. Ima vgrajen vodno hlajen vstopni del dozirnega kanala v kotel.</t>
  </si>
  <si>
    <t>Ustreza: Kotel Viessmann Pyrot KRT 220kW rotacijsko zgorevanje. Naroč.štev.: 7423658</t>
  </si>
  <si>
    <t>Dobavitelj opreme pripravi tabelo signalov za izvoz na CNS.</t>
  </si>
  <si>
    <t>Oprema kotla:</t>
  </si>
  <si>
    <t xml:space="preserve"> - Termično varovalo z iztokom 100°C. Naroč.štev.: 7387405</t>
  </si>
  <si>
    <t xml:space="preserve"> - Vitoset membranski varnostni ventil tip MS 1 1/4 z aktivacijskim tlakom 3,5bar; DN32/40. Naroč.štev.: 9572991</t>
  </si>
  <si>
    <t xml:space="preserve"> - Odpepeljevanje Pyrot 240 litrov. Naroč.štev.: 7387918</t>
  </si>
  <si>
    <t xml:space="preserve"> - Odpepeljevanje v zunanjo kanto 240L. Sesalec za pepel T40W100 POS (5,5kW, 100l zalogovnik)  + 35m cevi fi70 + kontejner600l (s ciklonom, praznenje spodaj)</t>
  </si>
  <si>
    <t xml:space="preserve"> - Regulacija Ecotronic 300 (nadzor transporta goriva,  upravljanje hranilnikov, brezpotencialno javljanje stanja, sprejem zunanje zahteve, vodenje moči 0-10V, eksterna zahteva vklop/izklop, izvoz podatkov za CNS (ModBus), vizualizacija) Naroč.štev.: 7423672</t>
  </si>
  <si>
    <t xml:space="preserve"> - Upravljanje hranilnika Pyrot, 3 tipala. Naroč.štev.: 7387828</t>
  </si>
  <si>
    <t xml:space="preserve"> - Izvoz Pyrot obratovalnih podatkov (izdaja pomembnih obratovalnih podatkov, sporočil motnje kotlovne naprave, podatke možno spreminjati glede na CNS. Obseg dobave: vmesnik na upravljalni konzoli, modul programske opreme, dokumentacija, MOD-BUS protokol 9600 baud). Naroč.štev.: 7388038</t>
  </si>
  <si>
    <t xml:space="preserve"> - Varovanje spodnjega in zgornjega tlaka ter min. nivoja. 
Omejevalnik maksimalnega tlaka, izvedba kot, varnostni omejevalnik tlaka, preizkušen po CE.
Izvedba: VIESSMANN Tip: BCP3H in BCP3L. Nastavitveno področje: 0 - 6bar. Priključek: G1/2". Naroč.štev.: 7438025 in 7438030.
Omejevalnik nivoja vode za pokončno  vgradnjo v kotel oz. v kotlovni priključni komplet
(Vitorond 200). Priključni navoj: R 2". S priključnim vodnikom dolžine 2,50 m. Naroč.štev.: 7199775
Nosilec armatur. Naroč.štev.: 7188380</t>
  </si>
  <si>
    <t xml:space="preserve"> - Odmuljevanje sistema. Spirovent izločevalnik mulja za kontinuirano odstranjevanje umazanije
iz ogrevalnih in hladilnih krogotokov. S spiro cevnim vstavkom in izpustno pipo. Naroč.štev.: 9143277</t>
  </si>
  <si>
    <t xml:space="preserve"> - Mehčanje vode. Mehčalna naprava 130-285kW z vodomerom DN20MINMEH 4. Naroč.štev.: 9566899</t>
  </si>
  <si>
    <t>Iznos sekancev:</t>
  </si>
  <si>
    <t xml:space="preserve"> - Horizontalni odvzem gor. D 6.5 m AH. Zajemala se skrajšajo na premer 6 m. Naroč.štev.: 7387845</t>
  </si>
  <si>
    <t xml:space="preserve"> - Odvzemni polž AH /m. Naroč.štev.: 7387603</t>
  </si>
  <si>
    <t xml:space="preserve"> - Zaporni drsnik MA 220, Pyrot. Naroč.štev.: 7387959</t>
  </si>
  <si>
    <t xml:space="preserve"> - Poševni pod skladišča za sekance. Poševna konstrukcija poda betonskega zalogovnika sestavljena iz galvanizirane nosilne jeklene konstrukcije, ter vodoodpornih lesenih podnih plošč. (cca. 36m2 - ocena)</t>
  </si>
  <si>
    <t>Oprema kotlovnice:</t>
  </si>
  <si>
    <t>S protiprirobnicami, tesnilnim in pritrdilnim materialom in elektro vezavo.</t>
  </si>
  <si>
    <t xml:space="preserve"> - Merilnik toplote Allmess/Itron DN40 PN16. Zajeto: hidravlični del DN40 PN16, računska enota Megacontrol CF-51 in 2x tipala.</t>
  </si>
  <si>
    <t>V=11m3/h; Vmax/Vmin=20/0,02m3/h</t>
  </si>
  <si>
    <t>M-BUS kartica za računsko enoto.</t>
  </si>
  <si>
    <t xml:space="preserve"> - Tropotna pipa s pogonom:</t>
  </si>
  <si>
    <t>Motorna 3-potna pipa s pogonom, DN50, Kvs=40</t>
  </si>
  <si>
    <t>dpmax=10kPa</t>
  </si>
  <si>
    <t>Z prirobničnimi/navojnimi priključki, tesnilnim in pritrdilnim materialom in elektro vezavo.</t>
  </si>
  <si>
    <t>Manometri fi100 0-6bar z manometersko pipo 1/2"</t>
  </si>
  <si>
    <t>Drugi elementi:</t>
  </si>
  <si>
    <t>Lovilnik nesnage z magnetnim vložkom PN16 za medprirobnično vgradnjo skupaj s protiprirobnicami, tesnilnim in pritrdilnim materialom.</t>
  </si>
  <si>
    <t>DN80 PN16</t>
  </si>
  <si>
    <t>Protipovratna loputa za medpriprobnično vgradnjo skupaj s protiprirobnicami, tesnilnim in pritrdilnim materialom. Loputa z vzmetjo in polnim natokom.</t>
  </si>
  <si>
    <t>DN100 PN6/16</t>
  </si>
  <si>
    <t>Krogelna pipa s polnim natokom za medprirobnično vgradnjo. S protiprirobnicami, tesnilnim in pritrdilnim materialom in elektro vezavo.</t>
  </si>
  <si>
    <t>Izpustna pipa s polnim natokom za navojno vgradnjo. S tesnilnim in pritrdilnim materialom</t>
  </si>
  <si>
    <t>DN15 PN16</t>
  </si>
  <si>
    <t>DN20 PN16</t>
  </si>
  <si>
    <t>DN25 PN16</t>
  </si>
  <si>
    <t>D. Vzdrževanje tlaka</t>
  </si>
  <si>
    <t>Naprava za vzdrževanje tlaka Variomat 2-1/60 s posodo VG 400 ter vsemi veznimi cevmi, merilnimi elementi, regulacijskimi elementi in toplotno izolacijo.</t>
  </si>
  <si>
    <t>Strojni in elektro priklop</t>
  </si>
  <si>
    <t>Zagon in ureguliranje naprave</t>
  </si>
  <si>
    <t>E. Priprava sanitarne tople vode</t>
  </si>
  <si>
    <t>Varnostni ventil za sanitarno toplo vodo  po DIN 4763</t>
  </si>
  <si>
    <t xml:space="preserve">in TRD 721, komplet z montažnim materialom, </t>
  </si>
  <si>
    <t>PN 10 DN 20/20</t>
  </si>
  <si>
    <t>tlak odpiranja: 6 bar</t>
  </si>
  <si>
    <t>Varnostni termosta TR-STB - samo montaža (dobava v okviru CNS).</t>
  </si>
  <si>
    <t>Komplet mehčalna naprava za vodo Prodos 1</t>
  </si>
  <si>
    <t>ročka s prvim polnenjem, dozirno napravo, povezavami, impulznim vodomerom 2,5m3/h ter zagonom</t>
  </si>
  <si>
    <t>Črpalke:</t>
  </si>
  <si>
    <t xml:space="preserve"> - Cirkulacijska črpalka za STV Wilo Stratos Z 25/1-8 PN10 z originalno izolacijo. Črpalka za z bronastim ohišjem primernim za sanitarno vodo.</t>
  </si>
  <si>
    <t>V =1,0 m3/h, dp=40kPa</t>
  </si>
  <si>
    <t xml:space="preserve"> - Polnilna črpalka Wilo Stratos 25/1-8 z izolacijo</t>
  </si>
  <si>
    <t>kpl</t>
  </si>
  <si>
    <t xml:space="preserve">PROJEKTANTSKA OCENA INVESTICIJE </t>
  </si>
  <si>
    <t>SVETILKE</t>
  </si>
  <si>
    <t>Vse sijalke v svetilkah morajo biti tople barve.</t>
  </si>
  <si>
    <t>Vse svetilke oziroma barva ohišij mora biti bele barve.</t>
  </si>
  <si>
    <t>Vse svetilke mora pred naročilom potrditi arhitekt.</t>
  </si>
  <si>
    <t>A1-</t>
  </si>
  <si>
    <t>Philips CoreLine Surface-mounted SM120V LED34S/840 PSU W60L60 VAR-PC</t>
  </si>
  <si>
    <t>A2-</t>
  </si>
  <si>
    <t>Luxiona AGAT LED GK 5200LM MICRO-PRM E 840, IP43</t>
  </si>
  <si>
    <t>Nadgradna flourescenčna svetilka, bele barve, polikarbonatski difuzor, elektronska dušilka, barva svetlobe 3000K, v zaščiti IP66, komplet s sijalkami, kot:</t>
  </si>
  <si>
    <t>B1-</t>
  </si>
  <si>
    <t>Indora Plus Jet 1x54 PCc ET5 IP66</t>
  </si>
  <si>
    <t>B2-</t>
  </si>
  <si>
    <t>Indora Plus Jet 2x54 PCc ET5 IP66</t>
  </si>
  <si>
    <t>- merjenje na objektu, pred pričetkom izdelave posameznih elementov</t>
  </si>
  <si>
    <t>- popravilo nekvalitetno izvedenih del oziroma zamenjava elementov</t>
  </si>
  <si>
    <t>IZVAJALEC NAJ PRI PONUDBENI CENI UPOŠTEVA</t>
  </si>
  <si>
    <r>
      <t>·</t>
    </r>
    <r>
      <rPr>
        <sz val="7"/>
        <rFont val="Calibri"/>
        <family val="2"/>
        <charset val="238"/>
      </rPr>
      <t xml:space="preserve">           </t>
    </r>
    <r>
      <rPr>
        <sz val="11"/>
        <rFont val="Calibri"/>
        <family val="2"/>
        <charset val="238"/>
      </rPr>
      <t>dobavo in montažo strojnih inštalacij in strojne opreme,</t>
    </r>
  </si>
  <si>
    <r>
      <t>·</t>
    </r>
    <r>
      <rPr>
        <sz val="7"/>
        <rFont val="Calibri"/>
        <family val="2"/>
        <charset val="238"/>
      </rPr>
      <t xml:space="preserve">           </t>
    </r>
    <r>
      <rPr>
        <sz val="11"/>
        <rFont val="Calibri"/>
        <family val="2"/>
        <charset val="238"/>
      </rPr>
      <t>kompleten potreben material, pomožni material,</t>
    </r>
  </si>
  <si>
    <r>
      <t>·</t>
    </r>
    <r>
      <rPr>
        <sz val="7"/>
        <rFont val="Calibri"/>
        <family val="2"/>
        <charset val="238"/>
      </rPr>
      <t xml:space="preserve">           </t>
    </r>
    <r>
      <rPr>
        <sz val="11"/>
        <rFont val="Calibri"/>
        <family val="2"/>
        <charset val="238"/>
      </rPr>
      <t>pripravljalna in zaključna dela,</t>
    </r>
  </si>
  <si>
    <r>
      <t>·</t>
    </r>
    <r>
      <rPr>
        <sz val="7"/>
        <rFont val="Calibri"/>
        <family val="2"/>
        <charset val="238"/>
      </rPr>
      <t xml:space="preserve">           </t>
    </r>
    <r>
      <rPr>
        <sz val="11"/>
        <rFont val="Calibri"/>
        <family val="2"/>
        <charset val="238"/>
      </rPr>
      <t>ureditev gradbišča v skladu s predpisi; vključno s stroški izdelave in postavitve gradbiščne table,</t>
    </r>
  </si>
  <si>
    <r>
      <t>·</t>
    </r>
    <r>
      <rPr>
        <sz val="7"/>
        <rFont val="Calibri"/>
        <family val="2"/>
        <charset val="238"/>
      </rPr>
      <t xml:space="preserve">           </t>
    </r>
    <r>
      <rPr>
        <sz val="11"/>
        <rFont val="Calibri"/>
        <family val="2"/>
        <charset val="238"/>
      </rPr>
      <t>stroške začasnih priključkov za elektriko, vodo, telefon, fax. ter njihovo  porabo,</t>
    </r>
  </si>
  <si>
    <r>
      <t>·</t>
    </r>
    <r>
      <rPr>
        <sz val="7"/>
        <rFont val="Calibri"/>
        <family val="2"/>
        <charset val="238"/>
      </rPr>
      <t xml:space="preserve">           </t>
    </r>
    <r>
      <rPr>
        <sz val="11"/>
        <rFont val="Calibri"/>
        <family val="2"/>
        <charset val="238"/>
      </rPr>
      <t>izdelavo delavniške dokumentacije in dostavo vzorcev,</t>
    </r>
  </si>
  <si>
    <r>
      <t>·</t>
    </r>
    <r>
      <rPr>
        <sz val="7"/>
        <rFont val="Calibri"/>
        <family val="2"/>
        <charset val="238"/>
      </rPr>
      <t xml:space="preserve">           </t>
    </r>
    <r>
      <rPr>
        <sz val="11"/>
        <rFont val="Calibri"/>
        <family val="2"/>
        <charset val="238"/>
      </rPr>
      <t>izročitve del,</t>
    </r>
  </si>
  <si>
    <r>
      <t>·</t>
    </r>
    <r>
      <rPr>
        <sz val="7"/>
        <rFont val="Calibri"/>
        <family val="2"/>
        <charset val="238"/>
      </rPr>
      <t xml:space="preserve">           </t>
    </r>
    <r>
      <rPr>
        <sz val="11"/>
        <rFont val="Calibri"/>
        <family val="2"/>
        <charset val="238"/>
      </rPr>
      <t xml:space="preserve">udeležbo na tehničnem pregledu, </t>
    </r>
  </si>
  <si>
    <r>
      <t>·</t>
    </r>
    <r>
      <rPr>
        <sz val="7"/>
        <rFont val="Calibri"/>
        <family val="2"/>
        <charset val="238"/>
      </rPr>
      <t xml:space="preserve">           </t>
    </r>
    <r>
      <rPr>
        <sz val="11"/>
        <rFont val="Calibri"/>
        <family val="2"/>
        <charset val="238"/>
      </rPr>
      <t>delo preko delovnega časa in dela ob praznikih,</t>
    </r>
  </si>
  <si>
    <t>Nadgradna flourescenčna svetilka, v aluminijastem ohišju, bele barve, opalni difuzor, 1x54W, barva svetlobe 3000K, v zaščiti IP20, komplet s sijalko, kot:</t>
  </si>
  <si>
    <t>B3-</t>
  </si>
  <si>
    <t>Intra GYON C GL 1x54W T16 G5 EB</t>
  </si>
  <si>
    <t>V =4,5m3/h, dp=30kPa</t>
  </si>
  <si>
    <t>V =1,5m3/h, dp=45kPa</t>
  </si>
  <si>
    <t>Krogelna zaporna pipa za sanitarno toplo vodo do temperature 70 st.C, z navojnim priključkom, komplet z montažnim materialom:</t>
  </si>
  <si>
    <t>DN40 PN10</t>
  </si>
  <si>
    <t>DN40 PN10 z zaščito ročke proti odpiranju</t>
  </si>
  <si>
    <t>DN32 PN10</t>
  </si>
  <si>
    <t>DN25 PN10</t>
  </si>
  <si>
    <t>izpustna PN 10 DN 20</t>
  </si>
  <si>
    <t>Dušilni ventil za sanitarno toplo vodo do temperature 70 st.C, z navojnim priključkom, komplet z montažnim materialom:</t>
  </si>
  <si>
    <t>Protipovratni ventil za sanitarno toplo vodo do 70° C, z navojnimi priključki, komplet z montažnim materialom.</t>
  </si>
  <si>
    <t>DN20 PN10</t>
  </si>
  <si>
    <t>Lovilnik nesnage za sanitarno toplo vodo do 70° C, z navojnimi priključki, komplet z montažnim materialom.</t>
  </si>
  <si>
    <t>Zaprta membranska raztezna posoda za sanitarno toplo vodo pretočne izvedbe, komplet z montažnim materialom. Ustreza Reflex DT 5 200 PN10.
Vcel = 200 l, PN 10;  pN2 = 3,5 bar (n)</t>
  </si>
  <si>
    <t>Manometer za območje tlakov</t>
  </si>
  <si>
    <t>0 - 10 bar, premera 100 mm skupaj s pipo.</t>
  </si>
  <si>
    <t xml:space="preserve"> - za vgradnjo v cev</t>
  </si>
  <si>
    <t xml:space="preserve"> - za vgradnjo v bojler z daljšo tuljko zaradi izolacije bojlerja</t>
  </si>
  <si>
    <t>Cevi:</t>
  </si>
  <si>
    <t>Dobava in vgradnja zaščitnega betona C25/30 nad obstoječo stropno ploščo kuhinje ter prostora diesel agregata na zahodni strani objekta; debelina 15cm, vključno z minimalnim armiranjem 7kg/m2</t>
  </si>
  <si>
    <t>REKAPITULACIJA VSEH DEL
ENERGETSKE SANACIJE "DOMA BOHINJ"</t>
  </si>
  <si>
    <t>GRADBENA DELA</t>
  </si>
  <si>
    <t>O-25</t>
  </si>
  <si>
    <t>O-26</t>
  </si>
  <si>
    <t>O-27</t>
  </si>
  <si>
    <t>O-28</t>
  </si>
  <si>
    <t>O-29</t>
  </si>
  <si>
    <t>O-30</t>
  </si>
  <si>
    <t>O-31</t>
  </si>
  <si>
    <t>O-32</t>
  </si>
  <si>
    <t>O-33</t>
  </si>
  <si>
    <t>O-34</t>
  </si>
  <si>
    <t>O-35</t>
  </si>
  <si>
    <t>O-36</t>
  </si>
  <si>
    <t>O-37</t>
  </si>
  <si>
    <t>O-38</t>
  </si>
  <si>
    <t>O-39</t>
  </si>
  <si>
    <t>V-12</t>
  </si>
  <si>
    <t>V-16</t>
  </si>
  <si>
    <t>V-22</t>
  </si>
  <si>
    <t>V-29</t>
  </si>
  <si>
    <t>ALU O-14</t>
  </si>
  <si>
    <t>Srednje težka pocinkana navojna cev z ravnimi  konci, izdelana po DIN 2440,  iz materiala St 33, komplet z navojnimi fitingi.</t>
  </si>
  <si>
    <t>DN40 izo. paronepropustno 6mm</t>
  </si>
  <si>
    <t>DN25 izo. paronepropustno 6mm</t>
  </si>
  <si>
    <t>Izolacija cevi za toplo vodo, vodenih vidno, (ITS), za naslednje premere cevi</t>
  </si>
  <si>
    <t>DN40 debelina 25mm</t>
  </si>
  <si>
    <t>DN25 debelina 19mm</t>
  </si>
  <si>
    <t>DN 32 (izolirano 29mm Armaflex)</t>
  </si>
  <si>
    <t>DN 32 (izolirano 29mm Armaflex in zaščiteno z Al. pločevino 0,8mm)</t>
  </si>
  <si>
    <t>Toplotna črpalka zrak-voda, Termotehnika TČ 32 KV-HT za pripravo STV. Naprava je sestavljena iz ohišja, kompresorja, uparjalnika, kondenzatorja, ekspanzijskega ventila, prenosnika toplote, regulacijo za en ogrevalni krog priprave STV ter vsem pripadajočim montažnim materialom. Zajeta, vsa temperaturna tipala in elektronski regulator Termotronic 3000 s kabliranjem in ModBus RS 485/ModBus - TCP IP vmesnik za priklop na CNS. Strojni in elektro priklop. Dobava in montaža na zunanje stojalo</t>
  </si>
  <si>
    <t>Izdelava jeklenega podnožja za zunajo enoto po skici proizvajalca ter izvedba odtoka do potopne črpalke kotlovnice. Ocena: cca. 50kg vročecinkano stojalo na betonskem podstavku.</t>
  </si>
  <si>
    <t>Zaščitna kovinska konstrukcija za zunanjo enoto toplotne črpalke. Konstrukcija je sestavljena iz profilov 40x40mm in z žične mreže 2mm z rastrom 40x40mm. Konstrukcija je demontažne izvedbe zaradi servisa toplotne črpalke. Ocena teže 150kg.</t>
  </si>
  <si>
    <t>Varnostni ventil za toplo vodo  komplet z montažnim materialom, PN 10 DN 15/15. Tlak odpiranja: 2,5 bar</t>
  </si>
  <si>
    <t>Zaprta membranska raztezna posoda za toplo vodo, komplet z montažnim materialom. Vcel = 8 l, PN 10;  pN2 = 1,5 bar (n)</t>
  </si>
  <si>
    <t>Izpiranje in dezinfekcija razvoda sanitarne vode ter izdaja poročila o dezinfekciji.</t>
  </si>
  <si>
    <t>pš</t>
  </si>
  <si>
    <t>Tlačni preizkus vodne instalacije na tlak 13bar v času trajanja 24h.</t>
  </si>
  <si>
    <t>Tlačni preizkus spirale bojlerja in instalacije toplotne črpalke na tlak 13bar v času trajanja 24h.</t>
  </si>
  <si>
    <t>Montaža in priključitev elementov, avtomatike, preizkusno obratovanje in kontrola delovanja.</t>
  </si>
  <si>
    <t>Pomožna gradbena dela pri izvedbi kotlovnice.</t>
  </si>
  <si>
    <t>0,90x2,20</t>
  </si>
  <si>
    <t>0,80x2,20</t>
  </si>
  <si>
    <t>1,10x2,00+1,00</t>
  </si>
  <si>
    <t>1,55x2,10+2,20</t>
  </si>
  <si>
    <t>E. Prečrpavanje meteronih vod</t>
  </si>
  <si>
    <t>Potopna črpalka Wilo-Drain TS 40/14. Potopni blok agregat za navpično mokro montažo za črpanje umazane vode, vklj. z navpičnim tlačnim priključkom z notranjim navojem. Motor z 10m dolgim vzdolžno vodotesnim in snemljivim priključnim kablom. Črpalka se vklaplja preko svojega plovnega stikala.</t>
  </si>
  <si>
    <t>Povezava na sistem meteornih vod kot tlačni vod iz potopne črpalke:</t>
  </si>
  <si>
    <t>Cev PE d50 PN6</t>
  </si>
  <si>
    <t>protipovratni ventil za umazano vodo velikosti 6/4"</t>
  </si>
  <si>
    <t>Strojna in elektro montaža črpalke</t>
  </si>
  <si>
    <t>Izdelava odtoka dimnika iz cevi PP75 v naklonu 2% in dolžine 6m proti jašku prečrpavanja.</t>
  </si>
  <si>
    <t>Kovinski talni sifon velikosti 15x15cm za vgradnjo v revizijski jašek in povezava na jašek prečrpavanja v dolžini 0,5m iz cevi PP50.</t>
  </si>
  <si>
    <t>Pripravljalna dela, zarisovanje in  zaključna dela.  
Transportni in manipulativni stroški.</t>
  </si>
  <si>
    <t>F. Prezračevanje kotlovnice</t>
  </si>
  <si>
    <t xml:space="preserve">Zračni kanali, izdelani iz pocinkane pločevine nazivne velikosti in debeline po SIST EN 1505 oziroma po DIN 24190 in 24191, oblike F (vzdolžno zarobljeni z vložkom tesnila), med seboj so spojeni prirobnično z MEZ kotniki. </t>
  </si>
  <si>
    <t>Zračni kanali, izdelani iz nerjave pločevine nazivne velikosti in debeline po SIST EN 1505 oziroma po DIN 24190 in 24191. Kanali ki so v zalogovniku in velikosti D200mm.</t>
  </si>
  <si>
    <t>Elementi za transport zraka:</t>
  </si>
  <si>
    <t xml:space="preserve">Polradialni ventilator S&amp;P TD 800/200 za podatke V=650m3/h in dp=70Pa.
Pel=70W; U=230V
Krmiljen preko tedenskega programa (v elektro popisu tedenska programska ura).
Strojni in elektro priklop.
</t>
  </si>
  <si>
    <t>G. Dimnik</t>
  </si>
  <si>
    <t>Dimniška vertikal fi 250 mm</t>
  </si>
  <si>
    <t>Priključek za čiščenje</t>
  </si>
  <si>
    <t>Dimniška vratca in revizijska odprtina</t>
  </si>
  <si>
    <t>Kondenzna posoda z izpustom</t>
  </si>
  <si>
    <t xml:space="preserve">  </t>
  </si>
  <si>
    <t>Diletacijski zaključek dimnika</t>
  </si>
  <si>
    <t>Pripravljalna in gradbena dela</t>
  </si>
  <si>
    <t>* vsi dimniški elementi izolirani!</t>
  </si>
  <si>
    <t xml:space="preserve">H. Ostala dela </t>
  </si>
  <si>
    <t>Izdelava nalepk . Piktogramov</t>
  </si>
  <si>
    <t>Izvedba prebojev skozi betonske stene do debeline 30cm:</t>
  </si>
  <si>
    <t>do d100mm</t>
  </si>
  <si>
    <t>do d200mm</t>
  </si>
  <si>
    <t>Izdelava PID dokumentacije</t>
  </si>
  <si>
    <t>Shema vezave priključne postaje z navodili za obratovanje, vložena v okvir in zaščitena s steklom.</t>
  </si>
  <si>
    <t>SKUPAJ KOTLOVNICA S PRIPRAVO STV (EUR)</t>
  </si>
  <si>
    <t>3.2. - RADIATORSKI VENTILI, BALANSIRNI VENTILI IN TERMOSTATSKE GLAVE</t>
  </si>
  <si>
    <t>A. Radiatorsko ogrevanje</t>
  </si>
  <si>
    <t>Radiatorski termoststaski ventil (pozicijo prikazati ločeno od radiatorjev tudi če se dobavljajo radiatorji skupaj z ventili). Doibava in montaža.</t>
  </si>
  <si>
    <t>Termostatska glava z vgrajenim tipalom, proizv./tip</t>
  </si>
  <si>
    <t>Dobava in montaža novih termostatskih glav Danfoss RA 2920 z možnostjo blokiranja in omejevanja temperature za montažo z imbus ključem - ojačan model za javne prostore.</t>
  </si>
  <si>
    <t>Varovalka pred nepooblaščenim snemanjem</t>
  </si>
  <si>
    <t>Vse dobava in montaža.</t>
  </si>
  <si>
    <t>Zaporni elementi dvižnih vodov in balansiranje dvižnih vodov:</t>
  </si>
  <si>
    <t>SLIKOPLESKARSKA DELA SKUPAJ:</t>
  </si>
  <si>
    <t>FASADERSKA DELA:</t>
  </si>
  <si>
    <t>Pri izvajanju rušitvenih del, je potrebno dosledno upoštevati vse pogoje iz načrta rušitev. MED RUŠENJEM OBVEZNO PREPREČITI PRAŠENJE Z ZADOSTNIM PRŠENJEM RUŠEVIN Z VODO!</t>
  </si>
  <si>
    <t>Pri izvajanju rušitev je treba upoštevati vsa zakonska določila, posebno pozornost je posvetiti varstvu pri delu.</t>
  </si>
  <si>
    <t>Vse gradbene odpadke je potrebno odpeljati na deponijo komunalnih odpadkov v skladu z Odlokom o ravnanju s komunalnimi odpadki na območju občine in Pravilnikom o ravnanju z odpadki (Uradni list RS št. 84/98). Različni materiali se ločujejo na gradbišču.</t>
  </si>
  <si>
    <t xml:space="preserve"> Dela morajo zajemati tudi odvoz materialov na končno deponijo, izbrati deponije v bližini gradbišča, vključno s plačilom potrebnih taks. </t>
  </si>
  <si>
    <t>PRI VSEH RUŠITVAH NOSILNIH ELEMENTOV UPOŠTEVATI VSE POTREBNA OPIRANJA IN PODPIRANJA TER NAVODILA ODGOVORNEGA PROJEKTANTA GRADBENIH KONSTRUKCIJ IN NADZORNIKA!</t>
  </si>
  <si>
    <t>ZEMELJSKA DELA</t>
  </si>
  <si>
    <t>O-05</t>
  </si>
  <si>
    <t>O-07</t>
  </si>
  <si>
    <t>O-08</t>
  </si>
  <si>
    <t>O-10</t>
  </si>
  <si>
    <t>O-11</t>
  </si>
  <si>
    <t>O-13</t>
  </si>
  <si>
    <t>O-15</t>
  </si>
  <si>
    <t>O-16</t>
  </si>
  <si>
    <t>O-17</t>
  </si>
  <si>
    <t>O-18</t>
  </si>
  <si>
    <t>O-19</t>
  </si>
  <si>
    <t>O-20</t>
  </si>
  <si>
    <t>O-21</t>
  </si>
  <si>
    <t>O-22</t>
  </si>
  <si>
    <t>O-23</t>
  </si>
  <si>
    <t>O-24</t>
  </si>
  <si>
    <t xml:space="preserve">VSA POŽARNA VRATA morajo biti skladna in atestirana kot predpisuje požarni elaborat tega projekta. požarna odpornost mora biti v skladu z opisom v shemi in arhitekturo. 
</t>
  </si>
  <si>
    <t xml:space="preserve">Barva okvirja znotraj in zunaj je RAL 1002 mat.
</t>
  </si>
  <si>
    <t xml:space="preserve">KONSTRUKCIJA
Izvedba ALU profila v skladu s požarnim elaboratom v širinah 70 (notranja) in 90 (zunanja) mm.
glavna vhodna vrata - krila so brezprofilna, kot je razvidno iz sheme. </t>
  </si>
  <si>
    <t xml:space="preserve">KVALITETA
Stalna kvaliteta mora biti zagotovljena skozi preverjanje z lastno in tujo kontrolo.
Vrata morajo imeti CE znak.
</t>
  </si>
  <si>
    <t xml:space="preserve">DODATNE ZAHTEVE
Vsa vrata morajo imeti garancijo deset (10) let.
</t>
  </si>
  <si>
    <t>O-1</t>
  </si>
  <si>
    <t>O-2</t>
  </si>
  <si>
    <t>O-3</t>
  </si>
  <si>
    <t>O-4</t>
  </si>
  <si>
    <t>O-5</t>
  </si>
  <si>
    <t>O-6</t>
  </si>
  <si>
    <t>O-7</t>
  </si>
  <si>
    <t>O-8</t>
  </si>
  <si>
    <t>O-9</t>
  </si>
  <si>
    <t>VB-1</t>
  </si>
  <si>
    <t>VB-3</t>
  </si>
  <si>
    <t>VB-2</t>
  </si>
  <si>
    <t>VB-4</t>
  </si>
  <si>
    <t>- izdelava vseh izračunov vezanih na izdelavo elementov, potrebnih za doseganje predpisanih zahtev</t>
  </si>
  <si>
    <t>- izpiranje /izpihovanje cevovodov, dezinfekcija, tlačni preizkus, meritve, uregulacija sistema, zagon, poskusno obratovanje</t>
  </si>
  <si>
    <t>- priprava podatkov za izdelavo PID dokumentacije</t>
  </si>
  <si>
    <t>- izvajalec mora v ceno del zajeti tudi pomoč in vgradnje posameznih potrebnih elementov pohištvene opreme!</t>
  </si>
  <si>
    <r>
      <t xml:space="preserve"> - </t>
    </r>
    <r>
      <rPr>
        <sz val="10"/>
        <color indexed="8"/>
        <rFont val="Arial Narrow"/>
        <family val="2"/>
        <charset val="238"/>
      </rPr>
      <t>V teku gradnje je izvajalec dolžan sproti beležite vse spremembe nastale med izvajanjem, jih vrisovati v PZI načrt za namene izdelave PID-a. Načrte mora predati v elektronski obliki (v vektorskem formatu - autocad kompatibilno (*.dwg) naročniku). Vrisi so obvezna priloga tudi za obračune situacije.</t>
    </r>
  </si>
  <si>
    <t>€</t>
  </si>
  <si>
    <t>Razna manjša zidarska dela, ki niso predvidena v popisu in pomoč obrtnikom in instalaterjem, z vsem delom in materialom. Obračun po dejanskih stroških potrjenih v gradbenem dnevniku in knjigi izmer. Ocenjeno cca 10 % zid.del.</t>
  </si>
  <si>
    <t>%</t>
  </si>
  <si>
    <t>Dobava in motaža talnih vodotesnih kovinskih povoznih vrat v zalogovnik (vsipna odprtina) dimenzij 300 x 100 cm, nosilnosti 40ton.</t>
  </si>
  <si>
    <t>Demontaža notranjih okenskih lesenih polic širine do 30 cm, z prenosi na gradbiščno deponijo in deponijo izvalca z vsemi pripravljalnimi in zaključnimi deli.</t>
  </si>
  <si>
    <t>Demontaža zunanjih okenski polic iz kamna širine do 20 cm, z prenosi na gradbiščno deponijo in deponijo izvalca z vsemi pripravljalnimi in zaključnimi deli.</t>
  </si>
  <si>
    <t>Zidarska pomoč pri vzidavi zunanjih okenski polic iz kamna širine do 30 cm,  finalno obdelano z vsemi pripravljalnimi in zaključnimi deli.</t>
  </si>
  <si>
    <t>Pred izvedbo fasade je potrebno izdelati delavniško risbo - ključne detajle izvedbe spodnji del fasade, okenske police, zaključki oken in vrat, detajl cokla, zaključek pri slopih, izdela jo izvajalec in izdelati vzorec fasade vključno z vsemi nosilci in pritrdilnimi elementi. Vzorec potrdita odgovorni projektant. Vgradnja brez potrditve ni dovoljena!! Ob prevzemu del se opravi termovizija izdelave fasade!</t>
  </si>
  <si>
    <t>Najem, montaža in demontaža  lahkega fasadnega odra iz cevi različnih višin največ do 20 m vklučno s stroški amortizacije. Obvezno upoštevati senčne in zavetrne mreže v času izvedbe zaključnega sloja fasade. V ceno upoštevati najemnino za ves čas gradnje in vsa pripravljalna in zaključna dela.</t>
  </si>
  <si>
    <t>FASADERSKA DELA SKUPAJ</t>
  </si>
  <si>
    <t>V ponudbeni ceni  je zajeti  ves potreben material in delo vključno z nosilno podkonstrukcijo,  vsemi zaključki ob oknih in vrati, stikih med posameznimi materiali fasade, na mestih kjer je potrebno prezračevanja fasade  montirati mrežice za preprečevanje proti mrčesu, po navodilih proizvajalca fasade, transporti, pomožnimi deli  in varovalnimi deli , ki so potrebna za izvedbo del po posamezni postavki.</t>
  </si>
  <si>
    <t>Pred pričetkom izvajanja fasederskih del obvezna zaščita vseh zunanjih oken, balkonskih vrat, končnih oblog balkonov in balkonskih ograj, napuščev s PVC folijo ali zaščitno oblogo.</t>
  </si>
  <si>
    <t xml:space="preserve">Ob okenskih in vratnih odprtinah je izvesti toplotno super izolacijsko oblogo v debelini 3 cm, predpisani s projektom  in zaključni sloj. </t>
  </si>
  <si>
    <t>Špalete - enaka obdelava kot stene fasade, le izolacija špalet v sestavi kot naprimer Weber.term Plus ultra 020 debeline 5 cm.</t>
  </si>
  <si>
    <t>REKAPITULACIJA FASADERSKA DELA</t>
  </si>
  <si>
    <t>FASADERSKA DELA SKUPAJ:</t>
  </si>
  <si>
    <t>H.</t>
  </si>
  <si>
    <t>G.</t>
  </si>
  <si>
    <t>F.</t>
  </si>
  <si>
    <r>
      <t xml:space="preserve">- </t>
    </r>
    <r>
      <rPr>
        <sz val="10"/>
        <color indexed="8"/>
        <rFont val="Arial Narrow"/>
        <family val="2"/>
        <charset val="238"/>
      </rPr>
      <t>Izvajalec mora izvesti vse zagone pomembnejših naprav s strani pooblaščenih serviserjev, le ti morajo sodelovati pri garancijskih meritvah in usposabljanju osebja.</t>
    </r>
  </si>
  <si>
    <t>RUŠITVENA DELA</t>
  </si>
  <si>
    <t>Opis</t>
  </si>
  <si>
    <t>E/M</t>
  </si>
  <si>
    <t>količina</t>
  </si>
  <si>
    <t>cena/enoto</t>
  </si>
  <si>
    <t>skupaj</t>
  </si>
  <si>
    <t>1.</t>
  </si>
  <si>
    <t>m2</t>
  </si>
  <si>
    <t>2.</t>
  </si>
  <si>
    <t>m1</t>
  </si>
  <si>
    <t>3.</t>
  </si>
  <si>
    <t>4.</t>
  </si>
  <si>
    <t>5.</t>
  </si>
  <si>
    <t>kom</t>
  </si>
  <si>
    <t>6.</t>
  </si>
  <si>
    <t>7.</t>
  </si>
  <si>
    <t xml:space="preserve">Odbijanje odstopajočega preperelega ometa fasade do debeline 3cm,  upoštevajoč prenose na gradbiščno deponijo in deponijo izvajalca z vsemi pripravljalnimi zaključnimi deli.  </t>
  </si>
  <si>
    <t>RUŠITVENA DELA SKUPAJ:</t>
  </si>
  <si>
    <t>kos</t>
  </si>
  <si>
    <t>8.</t>
  </si>
  <si>
    <t>9.</t>
  </si>
  <si>
    <t>10.</t>
  </si>
  <si>
    <t>12.</t>
  </si>
  <si>
    <t>13.</t>
  </si>
  <si>
    <t>14.</t>
  </si>
  <si>
    <t>11.</t>
  </si>
  <si>
    <t>15.</t>
  </si>
  <si>
    <t>16.</t>
  </si>
  <si>
    <t>17.</t>
  </si>
  <si>
    <t>18.</t>
  </si>
  <si>
    <t>19.</t>
  </si>
  <si>
    <t>20.</t>
  </si>
  <si>
    <t>21.</t>
  </si>
  <si>
    <t>22.</t>
  </si>
  <si>
    <t>23.</t>
  </si>
  <si>
    <t>24.</t>
  </si>
  <si>
    <t>25.</t>
  </si>
  <si>
    <t>26.</t>
  </si>
  <si>
    <t>27.</t>
  </si>
  <si>
    <t>28.</t>
  </si>
  <si>
    <t>29.</t>
  </si>
  <si>
    <t>30.</t>
  </si>
  <si>
    <t>III.</t>
  </si>
  <si>
    <t>SPLOŠNA DOLOČILA</t>
  </si>
  <si>
    <t>Zemeljska dela se morajo izvajati po določilih veljavnih tehničnih predpisov in normativov v soglasju z geotehničnim poročilom o pogojih temljenja objekta in ureditve povoznih površin.</t>
  </si>
  <si>
    <t>Standardi za zemeljska dela vsebujejo poleg izdelave samo po opisu v posameznem standardu še:</t>
  </si>
  <si>
    <t xml:space="preserve"> - dela in ukrepe po določilih veljavnih predpisov varstva pri delu</t>
  </si>
  <si>
    <t xml:space="preserve"> - pregled bočnih strani izkopa vsak dan pred pričetkom dela, zlasti po deževnem vremenu in mrazu.</t>
  </si>
  <si>
    <t xml:space="preserve"> - črpanje vode iz gradbene jame in temeljev</t>
  </si>
  <si>
    <t>Kot široki izkop se smatra izkop širine preko 2m. Kot površinski široki izkop pa široki izkop, ki ne presega globine 30cm.</t>
  </si>
  <si>
    <t>Stroški dovoza, montaže, demontaže in odvoza strojev za zemeljska dela so osnovni kriterij za določitev strojne oziroma ročne izvršitve zemeljskih del.</t>
  </si>
  <si>
    <t>Obračun izkopov in prevozov zemlje se vrši v m³, merjeno na osnovi profilov posnetih pred izvršenim izkopom in po njem.</t>
  </si>
  <si>
    <t>Površinski izkop plodne zemlje, povprečne globine 30cm, z odvozom na začasno deponijo.</t>
  </si>
  <si>
    <t>Planiranje dna izkopa s točnostjo od + do - 3 cm s povprečnim izkopom 0,05 m3/m2 in odvozom odvečne zemlje na stalno deponijo. Vključno s polaganjem geotekstila za zaščito komprimiranega nasutja!</t>
  </si>
  <si>
    <t>Dobava in vgradnja gramoznega drenažnega materiala granulacije 32/16, okoli drenaže in ob objektu.  Zasipanje v plasteh po 30cm in komprimiranje.</t>
  </si>
  <si>
    <t>Dobava in vgradnja geotekstila natezne trdnosti 20 kN/m1 - v obeh
smereh, okoli drenaže, za zaščito zamuljenja drenaže in drenažnega sloja. Razvita širina geotekstila 4m.</t>
  </si>
  <si>
    <t>Nalaganje in transport odvečnega izkopanega materiala iz začasne deponije, na stalno deponijo gradbenih odpadkov.</t>
  </si>
  <si>
    <t>IV.</t>
  </si>
  <si>
    <t>V postavki je potrebno zajeti vse dobave materialov tudi sidernih, vse prevoze, premike materila in vso potrebno delo za dokončan izdelek.
Vključno z izvedbo vseh prebojev po projektni dokumentaciji!</t>
  </si>
  <si>
    <t>PODLOŽNI in NAKLONSKI BETONI</t>
  </si>
  <si>
    <t>Armiranje, dobava in vgradnja armature</t>
  </si>
  <si>
    <t>kg</t>
  </si>
  <si>
    <t>B.</t>
  </si>
  <si>
    <t>REKAPITULACIJA KOTLOVNICA</t>
  </si>
  <si>
    <t>KOTLOVNICA SKUPAJ:</t>
  </si>
  <si>
    <t>D.</t>
  </si>
  <si>
    <t>E.</t>
  </si>
  <si>
    <t>ZEMELJSKA DELA SKUPAJ</t>
  </si>
  <si>
    <t>BETONSKA IN ARMIRANOBETONSKA DELA</t>
  </si>
  <si>
    <t>OBRTNIŠKA DELA</t>
  </si>
  <si>
    <t>MIZARSKA DELA DELA SKUPAJ:</t>
  </si>
  <si>
    <t>REKAPITULACIJA OBRTNIŠKA DELA</t>
  </si>
  <si>
    <t>OBRTNIŠKA DELASKUPAJ:</t>
  </si>
  <si>
    <t>C.</t>
  </si>
  <si>
    <r>
      <t>m</t>
    </r>
    <r>
      <rPr>
        <vertAlign val="superscript"/>
        <sz val="10"/>
        <rFont val="Arial CE"/>
        <charset val="238"/>
      </rPr>
      <t>2</t>
    </r>
  </si>
  <si>
    <t>KOTLOVNICA</t>
  </si>
  <si>
    <t>Vse izvedbe stropov, morajo zagotoviti ustrezno togost, primerno za prostor, zahtevano akustično izolativnost - primerno za prostor, potrebno požarno odpornost -primerno za prostor, vse potrebne vgradne elemente, sidranja in obešala. Vse karakteristike morajo biti zajete tudi v posamezno postavko del.</t>
  </si>
  <si>
    <t>Pri vseh elementih v spuščenem stropu se morajo predvideti revizijske odprtine (prezračevalni distribucijski elementi, prezračevalni kanali, odprtine za jemanje vzorcev sanitarne vode, regulacije ogrevalnih vej itd.). Revizijske odprtine se morajo koordinirati tudi z električnimi inštalacijami ter načrti sekundarnih stropov iz arhitekture.</t>
  </si>
  <si>
    <t>V enoto cene se zajame vse potrebne ojačitve v predelnih stenah. Za potrjeno opremo izvesti vse potrebne ojačitve za vgradnjo sanitarnih, pohištvenih in drugih vgradnih elementov, na oz. v mavčno kartonske stene, prav tako mora cena na enoto v popisu zajemati te ojačitve, skladno s smernico TSG-12640-001:2008!</t>
  </si>
  <si>
    <t>Pri pripravi cene na enoto, je potrebno upoštevati vso projektno dokumentacijo PZI!</t>
  </si>
  <si>
    <t>ENOTNA CENA INSTALACIJ MORA VSEBOVATI</t>
  </si>
  <si>
    <t>- vsa potrebna pripravljalna dela in zaključna dela vključno izvedba tlačnih preizkusov</t>
  </si>
  <si>
    <t>- vse potrebne transporte, notranje in zunanje</t>
  </si>
  <si>
    <t>- vse potrebno delo za izdelavo posameznega sklopa</t>
  </si>
  <si>
    <t>- vsa potrebna pomožna sredstva za vgrajevanje na objektu kot so lestve, odri in podobno</t>
  </si>
  <si>
    <t>- usklajevanje z osnovnim načrtom in posvetovanje s projektantom, nadzornikom, investitorjem, naročnikom…</t>
  </si>
  <si>
    <t>- terminsko usklajevanje del z ostalimi izvajalci na objektu</t>
  </si>
  <si>
    <t>- čiščenje prostorov po končanih delih in odvoz odpadnega meteriala na stalno mestno deponijo</t>
  </si>
  <si>
    <t>- plačilo komunalnega prispevka za stalno mestno deponijo odpadnega materiala</t>
  </si>
  <si>
    <t>- vsa potrebna higiensko-tehnična preventivna zaščita delavcev na gradbišču</t>
  </si>
  <si>
    <t>- izdelavo  vseh  potrebnih  detajlov  in  dopolnih  del,  ki jih je  potrebno izvesti za dokončanje posameznih del, tudi če potrebni detajli niso podrobno navedeni in opisani v popisu del.</t>
  </si>
  <si>
    <t>- skladiščenje materiala na gradbišču</t>
  </si>
  <si>
    <t>- preizkušanje kvalitete za vse materiale, ki se vgrajujejo in dokazovanje kvalitete z atesti</t>
  </si>
  <si>
    <t>- ves potreben glavni, pomožni, pritrdilni in vezni material</t>
  </si>
  <si>
    <t>- popravilo eventuelno  povzročene  škode  ostalim  izvajalcem na gradbišču</t>
  </si>
  <si>
    <t>- vse potrebne zaščitne premaze</t>
  </si>
  <si>
    <t>- izdelava tehnoloških risb za proizvodnjo s potrebnimi detajli</t>
  </si>
  <si>
    <t>- izdelava in izrez odprtin za vgradnjo inštalacijskih in drugih  elementov</t>
  </si>
  <si>
    <t>Zasipanje za kletnimi stenami z izkopanim materialom, . Zasipanje v taktih, s sprotnim komprimiranjem materila, do predpisane nosilnosti.</t>
  </si>
  <si>
    <t>Demontaža notranjih okenskih polic iz kamna širine do 20 cm, z prenosi na gradbiščno deponijo in deponijo izvalca z vsemi pripravljalnimi in zaključnimi deli.</t>
  </si>
  <si>
    <t>O-40</t>
  </si>
  <si>
    <t>O-41</t>
  </si>
  <si>
    <t>O-42</t>
  </si>
  <si>
    <t>O-43</t>
  </si>
  <si>
    <t>O-ST</t>
  </si>
  <si>
    <t>O-44</t>
  </si>
  <si>
    <t>~ vsa potrebna dela za varno izvedbo rušitvenih del</t>
  </si>
  <si>
    <t>~ iznosi iz objekta s takojšnjim čiščenjem vseh ostankov</t>
  </si>
  <si>
    <r>
      <t>Akumulator / Bojler za sanitarno toplo vodo, plašč iz nerjave jeklene pločevine AISI 316L, za nazivni tlak PN 10, komplet z originalno izolacijo proizvajalca iz polivretanske pene in zaščitena s PVC prevleko (ali 100mm kamena volna z Al. pločevino 0,8mm).  Priključki 4x6/4", 1x1", 6x1/2". Premer akomulatorja 1.000 mm in višina 2.000 mm. Moč dodatne spirale prenosnika toplote 40kW pri podanem režimu 65/35</t>
    </r>
    <r>
      <rPr>
        <vertAlign val="superscript"/>
        <sz val="11"/>
        <rFont val="Calibri"/>
        <family val="2"/>
        <charset val="238"/>
      </rPr>
      <t>0</t>
    </r>
    <r>
      <rPr>
        <sz val="11"/>
        <rFont val="Calibri"/>
        <family val="2"/>
        <charset val="238"/>
      </rPr>
      <t>C - 10/60</t>
    </r>
    <r>
      <rPr>
        <vertAlign val="superscript"/>
        <sz val="11"/>
        <rFont val="Calibri"/>
        <family val="2"/>
        <charset val="238"/>
      </rPr>
      <t>0</t>
    </r>
    <r>
      <rPr>
        <sz val="11"/>
        <rFont val="Calibri"/>
        <family val="2"/>
        <charset val="238"/>
      </rPr>
      <t>C. Izveden mora biti narejen v skladu z UNI EN ISO 9001-2000 in po EU direktivi za konstrukcijo 97/23/CE (PED), člen 3-paragraf 3 (priloga bojlerju: Izjava o skladnosti)</t>
    </r>
  </si>
  <si>
    <r>
      <t>Termometer kotne palične izvedbe v zaščitnem ohišju iz kovinske cev za merjenje temperatur 0-90</t>
    </r>
    <r>
      <rPr>
        <vertAlign val="superscript"/>
        <sz val="10"/>
        <rFont val="Calibri"/>
        <family val="2"/>
        <charset val="238"/>
      </rPr>
      <t>0</t>
    </r>
    <r>
      <rPr>
        <sz val="10"/>
        <rFont val="Calibri"/>
        <family val="2"/>
        <charset val="238"/>
      </rPr>
      <t xml:space="preserve">C. </t>
    </r>
  </si>
  <si>
    <r>
      <t>Montaža v jašek kotlovnice. Podatki: V=8m</t>
    </r>
    <r>
      <rPr>
        <vertAlign val="superscript"/>
        <sz val="11"/>
        <rFont val="Calibri"/>
        <family val="2"/>
        <charset val="238"/>
      </rPr>
      <t>3</t>
    </r>
    <r>
      <rPr>
        <sz val="11"/>
        <rFont val="Calibri"/>
        <family val="2"/>
        <charset val="238"/>
      </rPr>
      <t>/h in dp=100kPa medij: meteorna voda; Pel=0,8kW in U=230V</t>
    </r>
  </si>
  <si>
    <r>
      <t>Priključek za peč fi 250/90</t>
    </r>
    <r>
      <rPr>
        <vertAlign val="superscript"/>
        <sz val="11"/>
        <rFont val="Calibri"/>
        <family val="2"/>
        <charset val="238"/>
      </rPr>
      <t xml:space="preserve">0 </t>
    </r>
    <r>
      <rPr>
        <sz val="11"/>
        <rFont val="Calibri"/>
        <family val="2"/>
        <charset val="238"/>
      </rPr>
      <t>- priključni kos</t>
    </r>
  </si>
  <si>
    <r>
      <t>Dimniško koleno fi  250/90</t>
    </r>
    <r>
      <rPr>
        <vertAlign val="superscript"/>
        <sz val="11"/>
        <rFont val="Calibri"/>
        <family val="2"/>
        <charset val="238"/>
      </rPr>
      <t>0</t>
    </r>
  </si>
  <si>
    <r>
      <t>Termostatski ventil</t>
    </r>
    <r>
      <rPr>
        <sz val="11"/>
        <rFont val="Calibri"/>
        <family val="2"/>
        <charset val="238"/>
      </rPr>
      <t xml:space="preserve"> za jekleno ploščno ogrevalo.</t>
    </r>
  </si>
  <si>
    <r>
      <t xml:space="preserve"> - Vz =3000/3000 m</t>
    </r>
    <r>
      <rPr>
        <vertAlign val="superscript"/>
        <sz val="11"/>
        <rFont val="Calibri"/>
        <family val="2"/>
        <charset val="238"/>
      </rPr>
      <t>3</t>
    </r>
    <r>
      <rPr>
        <sz val="11"/>
        <rFont val="Calibri"/>
        <family val="2"/>
        <charset val="238"/>
      </rPr>
      <t>/h</t>
    </r>
  </si>
  <si>
    <r>
      <t xml:space="preserve"> - temperatura prostora: 24</t>
    </r>
    <r>
      <rPr>
        <vertAlign val="superscript"/>
        <sz val="11"/>
        <rFont val="Calibri"/>
        <family val="2"/>
        <charset val="238"/>
      </rPr>
      <t>0</t>
    </r>
    <r>
      <rPr>
        <sz val="11"/>
        <rFont val="Calibri"/>
        <family val="2"/>
        <charset val="238"/>
      </rPr>
      <t xml:space="preserve"> C</t>
    </r>
  </si>
  <si>
    <r>
      <t>m</t>
    </r>
    <r>
      <rPr>
        <vertAlign val="superscript"/>
        <sz val="11"/>
        <rFont val="Calibri"/>
        <family val="2"/>
        <charset val="238"/>
      </rPr>
      <t>2</t>
    </r>
  </si>
  <si>
    <r>
      <t xml:space="preserve"> - Vz =4000/4000 m</t>
    </r>
    <r>
      <rPr>
        <vertAlign val="superscript"/>
        <sz val="11"/>
        <rFont val="Calibri"/>
        <family val="2"/>
        <charset val="238"/>
      </rPr>
      <t>3</t>
    </r>
    <r>
      <rPr>
        <sz val="11"/>
        <rFont val="Calibri"/>
        <family val="2"/>
        <charset val="238"/>
      </rPr>
      <t>/h</t>
    </r>
  </si>
  <si>
    <r>
      <t xml:space="preserve"> - temperatura prostora: 21</t>
    </r>
    <r>
      <rPr>
        <vertAlign val="superscript"/>
        <sz val="11"/>
        <rFont val="Calibri"/>
        <family val="2"/>
        <charset val="238"/>
      </rPr>
      <t>0</t>
    </r>
    <r>
      <rPr>
        <sz val="11"/>
        <rFont val="Calibri"/>
        <family val="2"/>
        <charset val="238"/>
      </rPr>
      <t xml:space="preserve"> C</t>
    </r>
  </si>
  <si>
    <r>
      <t xml:space="preserve"> - Vz =3.000/3.000 m</t>
    </r>
    <r>
      <rPr>
        <vertAlign val="superscript"/>
        <sz val="11"/>
        <rFont val="Calibri"/>
        <family val="2"/>
        <charset val="238"/>
      </rPr>
      <t>3</t>
    </r>
    <r>
      <rPr>
        <sz val="11"/>
        <rFont val="Calibri"/>
        <family val="2"/>
        <charset val="238"/>
      </rPr>
      <t>/h</t>
    </r>
  </si>
  <si>
    <r>
      <t xml:space="preserve"> - temperatura prostora: 22</t>
    </r>
    <r>
      <rPr>
        <vertAlign val="superscript"/>
        <sz val="11"/>
        <rFont val="Calibri"/>
        <family val="2"/>
        <charset val="238"/>
      </rPr>
      <t>0</t>
    </r>
    <r>
      <rPr>
        <sz val="11"/>
        <rFont val="Calibri"/>
        <family val="2"/>
        <charset val="238"/>
      </rPr>
      <t xml:space="preserve"> C</t>
    </r>
  </si>
  <si>
    <r>
      <rPr>
        <b/>
        <sz val="11"/>
        <rFont val="Calibri"/>
        <family val="2"/>
        <charset val="238"/>
      </rPr>
      <t>Z</t>
    </r>
    <r>
      <rPr>
        <sz val="11"/>
        <rFont val="Calibri"/>
        <family val="2"/>
        <charset val="238"/>
      </rPr>
      <t xml:space="preserve">a vgradnjo v kanal. Dolžina L=1.000mm ter 800x500mm; tip DZ-2/100/5 </t>
    </r>
  </si>
  <si>
    <t>Gibljiva PVC cev, dolžine do 30cm, komplet s pripadajočimi uvodnicami</t>
  </si>
  <si>
    <t>Električni priklop in označevanje elementov:</t>
  </si>
  <si>
    <t>frekvenčnih črpalk ogrevanja</t>
  </si>
  <si>
    <t>elementov avtomatike (tipala, pogoni ventilov,..)</t>
  </si>
  <si>
    <t>Predpriprava inštalacij za avtomatsko regulacijo ogrevanja v sobah (30 sob) zajema polaganje PVC cevi v tleh, stropu in stenah in zaključitev v dozi:</t>
  </si>
  <si>
    <t>doza za stensko vgradnjo s pokrovčkom</t>
  </si>
  <si>
    <t>Sodelovanje pri preizkusu ožičenja strojnih naprav in elementov vezanih na avtomatsko regulacijo toplotne postaje</t>
  </si>
  <si>
    <t xml:space="preserve">kompl. </t>
  </si>
  <si>
    <t>RAZDELILNIKI in STIKALNA OPREMA za avtomatsko regulacijo toplotne postaje</t>
  </si>
  <si>
    <t xml:space="preserve">Zidarska pomoč pri vgradnji vrat - pomeni obdelava vratnih in okenskih špalet v stenah od 12cm do 50cm, obračun se vrši skladno z GIPOSS normativi upoštevajoč vse materiale,odre, pripravljalna in zaključna dela. (glej načrt arhitekture - shema vrat) V ceno mora biti všteto tudi: vogalniki, kitanje s Caparol ali Sigma kitom in beljenje do obstoječega beleža s Caparol ali Sigma barvo (kot obstoječa). </t>
  </si>
  <si>
    <t xml:space="preserve">Zidarska pomoč pri vgradnji oken - pomeni izdelava vratnih in okenskih špalet v stenah od 12cm do 50cm, obračun se vrši skladno z GIPOSS normativi upoštevajoč vse materiale, odre, pripravljalna in zaklučna dela. (glej načrt arhitekture - shema oken) V ceno mora biti všteto tudi: vogalniki, kitanje s Caparol ali Sigma kitom in beljenje do obstoječega beleža s Caparol ali Sigma barvo (kot obstoječa). </t>
  </si>
  <si>
    <t>Zidarska pomoč pri vzidavi notranjih okenskih polic širine do 20 cm, finalno obdelano z vsemi pripravljalnimi in zaključnimi deli.</t>
  </si>
  <si>
    <t>Zidarske obdelave okenskih in vratnih špalet vključno z vgradnjo vogalnikov z vsemi pripravljalnimi in zaključnimi deli..</t>
  </si>
  <si>
    <t>Dobava in montaža notranjih lesenih okenskih polic iz (evropski macesen vzdolžne strukture) barvano s proznim mat lakom 1.kvalitete (kot npr. Sigma), d 25 mm + odkap 10 mm, finalni izgled enoten, z odkapom po detajlu (detajl št.6), globine do 400 mm, z vsemi pripravljalnimi in zaključnimi deli. Te police se vgradi tudi med prostoroma P.2 in P.22.</t>
  </si>
  <si>
    <t>Dobava in montaža notranjih lesenih okenskih polic v mansardi iz (evropski macesen) barvano s proznim lakom 1.kvalitete (kot npr. Sigma), d 25 mm + odkap, finalni izgled enoten, z odkapom po detajlu (detajl št.6), globine do 50 mm, z vsemi pripravljalnimi in zaključnimi deli.</t>
  </si>
  <si>
    <t>Izvedba tlaka iz granitogres ploščic, višji srednji cenovni razred.
Izvedba tlaka v prostorih po načrtu arhitekure iz keramike 1002 RAL (v barvni strukturi lesa) - cena keramike do 40€/m2
- deb. 8 mm
- obdelava: R12
lepljenih na estrih. Delovni stiki se predvidijo po načrtu polaganja. Način polaganja v načrtu. Vsa dela in preddela vključno z izravnavo tal in z vsem potrebnim materialom.</t>
  </si>
  <si>
    <t>Vse kovinske dele je potrebno pred dokončno vgradnjo peskati do čiste površine - brez rjastih površin in primerno antikorozijsko zaščititi. Kategorije vplivov okolja po standardu SN 555 001, trajnost zaščite po standardu SN EN ISO 12944.</t>
  </si>
  <si>
    <t>Dobava in montaža novih protipožarnih vrat dim. 1.00 x 2.20 m, požarne odpornosti tipa Firestop II EI90, z osnovnim in finalnim opleskom v barvi po izbiri arhitekta, z vsemi pripravljalnimi in zaključnimi deli. Vrata morajo imeti certifikat.</t>
  </si>
  <si>
    <t xml:space="preserve">Dobava in vgradnja primarnih in sekundarnih nosilcev, iz konstrukcijskega proila HOP 140/140/5, različnih dolžin, skupaj 8,50m. </t>
  </si>
  <si>
    <t>Dvakratno slikanje sten in špalet ob vratih in oknih s poldisperzijsko barvo Sigma ali Caparol za mokre površine v barvi po izboru arhitekta.</t>
  </si>
  <si>
    <t xml:space="preserve">Vključno s predhodno pripravo površine: kitanje s kitom Sigma ali Caparol (prilagoditi se že izvedenemu stanju in materialu), brušenje, fina zagladitev, čiščenje in impregniranje z razredčeno poldisperzijsko barvo. </t>
  </si>
  <si>
    <t>Izolacija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prirjevanje ograj na okenskih odprtinah in ostale preboje na fasadi. Zrnavost, strukturo in barvo določi projektant.</t>
  </si>
  <si>
    <t xml:space="preserve">Pranje fasadne površine, dodatno štemanje gnezd neoprijetega fasadnega sloja, zapolnitev očiščenih gnezd s primernim sanacijskim sistemom. </t>
  </si>
  <si>
    <t>Dobava in montaža zunanjih okenski polic iz kamna siv, poliran kamen granodiorid kot naprimer Tonalit d=2cm z robovi pobranimi pod kotom 45 stopinj 2 mm, z odkapom po detajlu  globine do 40 cm, z vsemi pripravljalnimi in zaključnimi deli. Detajl št. 6.</t>
  </si>
  <si>
    <t>Zunanja svetilka za obešanje, komplet s priborom, s steklenim pokrovom, sive barve, 100W, barva svetlobe 2000K, v zaščiti IP65, komplet z visokotlačno natrijevo sijalko, obešeno na drog po detajlu arhtekta, kot:</t>
  </si>
  <si>
    <r>
      <t xml:space="preserve"> - Izvajalec mora zagotoviti in priskrbeti, ter v ceno zajeti, i</t>
    </r>
    <r>
      <rPr>
        <sz val="10"/>
        <color indexed="8"/>
        <rFont val="Arial Narrow"/>
        <family val="2"/>
        <charset val="238"/>
      </rPr>
      <t>zdelavo navodil za vzdrževanje za vse sisteme, vse v slovenskem jeziku.</t>
    </r>
  </si>
  <si>
    <t>Pred začetkom gradnje je potreben pregled projekta in ostale dokumentacije z projektantom, investitorjem, nadzornikom in izvajalcem, kar omogoča vsem stranem, da se podrobneje seznanijo z gradnjo, zahtevami gradnje in potekom gradnje načrtovanega objekta.</t>
  </si>
  <si>
    <t xml:space="preserve"> Dela morajo zajemati tudi odvoz materialov na končno deponijo, vključno s plačilom potrebnih taks. Izbrati stalne deponije v neposredni bližini gradbišča, oz. najbližje deponije.</t>
  </si>
  <si>
    <t xml:space="preserve">GRADBENA DELA </t>
  </si>
  <si>
    <t>A.</t>
  </si>
  <si>
    <t xml:space="preserve"> - čiščenje izkopov neposredno pred betoniranjem, izvedbo izolacije in zaščite izolacije ter pred zasutjem</t>
  </si>
  <si>
    <t>BETONSKA IN ARMIRANOBETONSKA DELA SKUPAJ:</t>
  </si>
  <si>
    <t>IZKOPI IN ZASIPI</t>
  </si>
  <si>
    <t>KUHINJA IN SKLADIŠČNI PROSTORI</t>
  </si>
  <si>
    <t>HIDROIZOLACIJA</t>
  </si>
  <si>
    <t>CNS</t>
  </si>
  <si>
    <t>Izvedno uskladiti z dejanskim stanjem na objektu. Vse manjkajoče kote glej načrt arhitekture. Vse mere kontrolirati na gradbišču, o morebitnih neskladjih obvestiti projektanta.</t>
  </si>
  <si>
    <t>Pri izdelavi ponudbe obvezno glej načrt jeklene konstrukcije</t>
  </si>
  <si>
    <t>Vezna sredstva 5%</t>
  </si>
  <si>
    <t>VSE SPODAJ NAVEDENO VELJA TUDI ZA VRATA, KI SO V SKLOPU OKENSKIH ODPRTIN</t>
  </si>
  <si>
    <t xml:space="preserve">KVALITETA
Stalna kvaliteta mora biti zagotovljena skozi preverjanje z lastno in tujo kontrolo.
Okna morajo imeti CE znak.
</t>
  </si>
  <si>
    <t xml:space="preserve">
TEHNIČNI PODATKI
Tesnenje pri močnem dežju:
1 krilno in 2 krilno okno s pokončnikom (Klasa 9A po DIN EN 12208)
1 krilna balkonska vrata (Klasa 7A po DIN EN 12208)
2 krilno okno brez pokončnika (Klasa 6A po DIN EN 12208)
Zračna prepustnost:
1 in 2 krilno okno in balkonska vrata (Klasa 4 po DIN EN 12207)
Odpornost proti močnemu vetru:
1 in 2 krilno okno (Klasa C5 po DIN EN 12210)
1 in 2 krilna balkonska vrata (Klasa C4 po DIN EN 12210)
Koeficient toplotne prevodnosti okvirja po EN ISO-10077-2:
pri mehkem lesu (iglavci) Uf=1,2 W/m2K
</t>
  </si>
  <si>
    <t xml:space="preserve">POVRŠINSKA OBDELAVA
Trije sloji barve. Osnovni in mednanos barve je izveden z oblivanjem. Končni nanos je nanešen z brizganjem. Vse barve so na osnovi acryl-a. Barva je prozorna -- natur.
</t>
  </si>
  <si>
    <t xml:space="preserve">ZASTEKLITEV
Vgrajeno mora biti troslojno izolativno steklo priznanega proizvajalca 4/12/4/12/4 mm z Ug vrednostjo 0,7 W/m2K. Obojestransko zatesnjeno z elastično tesnilno maso, ki prenese tudi barvanje (po DIN 18545 2. del, skupina E). Zasteklitvene letvice so pričvrščene nevidno. Prezračevanje steklenega utora je izvedeno izven nivoja tesnenja.
</t>
  </si>
  <si>
    <t xml:space="preserve">TESNILA
Dvojna serijska tesnila. Visokoelastična tesnila z mehkim jedrom in trdim hrbtom ter gladko površino, neobčutljivo površino brez varjenja v vogalih. Odporni na vse lake in tudi lake na vodni bazi.
</t>
  </si>
  <si>
    <t xml:space="preserve">ALUMINIJASTI ODKAPNI PROFILI
So termično ločeni v barvi RAL 1002 in serijsko opremljeni s končniki v barvi RAL 1002.
</t>
  </si>
  <si>
    <t xml:space="preserve">OKOVJE
Kot npr. ROTO NT (srebrne barve) s pokrivnimi kapami nosilnosti 130 kg. Vsa okna morajo biti tovarniško opremljena s sistemsko varnostjo stopnje 1, razen vseh oken v pritličju, ki morajo imeti sistemsko varnost stopnje 2 (WK2)! Vsa okna morajo biti opremljena z nivojnim varovalom v nagibnem položaju. Vsa okna s preklopom morajo biti standardno opremljena s preklopno gonilko.
</t>
  </si>
  <si>
    <t xml:space="preserve">VRSTE LESA
Macesen po RAL smernicah oziroma po standardu DIN 68360. Kvaliteta odgovarja standardu EN 942. Profili so zlepljeni iz štirih (4-ih) slojev, brez grč, posušeni na 13+/-2% lesne vlage.
</t>
  </si>
  <si>
    <t>&gt;usklajevanje z osnovnim načrtom in posvetovanje s projektantom</t>
  </si>
  <si>
    <t>&gt;plačilo komunalnih prispevkov za stalno deponijo</t>
  </si>
  <si>
    <t>&gt;preizkušanje kvalitete materiala, ki se vgrajuje in dokazovanje kvalitete z atesti</t>
  </si>
  <si>
    <t>&gt;popravilo eventualne škode povzročene ostalim izvajalcem</t>
  </si>
  <si>
    <t>&gt;čiščenje in odvoz odvečnega materiala v stalno deponijo</t>
  </si>
  <si>
    <t>&gt;obračuni se izdelajo po dejanskih količinah</t>
  </si>
  <si>
    <t>&gt;evidentiranje, zaščita in prestavitev komunalnih vodov</t>
  </si>
  <si>
    <t>Vgradnja okenskih polic mora ustrezasti detajlu proizvajalca fasade, ki je kot priloga tega popisa del (detajl št. 6.).</t>
  </si>
  <si>
    <t>MIZARSKA DELA - OGRAJE IN DRŽALA</t>
  </si>
  <si>
    <t>FASADERSKA DELA - GRADBENO OBRTNIŠKA DELA</t>
  </si>
  <si>
    <t>ZIDARSKA DELA</t>
  </si>
  <si>
    <t xml:space="preserve"> ZIDARSKA DELA SKUPAJ:</t>
  </si>
  <si>
    <t>V ceni za enoto posamezne pozicije rušitev mora biti zajeto:</t>
  </si>
  <si>
    <t>Izvajalec mora upoštevati vse varstvene in druge ukrepe, ki so predpisani s standardi in pravilniki.</t>
  </si>
  <si>
    <t>PRED ZAČETKOM IZVAJANJA DEL TER VGRAJEVANJA  PROIZVODOV MORA IZVAJALEC OBVEZNO PRIDOBITI PISNO POTRDITEV, DELAVNIŠKIH NAČRTOV, SKIC IN DETAJLOV ODGOVORNEGA VODJE PROJEKTA in ODGOVORNEGA NADZORNIKA ! V KOLIKOR ZARADI VRSTE GRADBENEGA PROIZVODA DELAVNIŠKE DOKUMENTACIJE IZVAJALEC NE MORE ZAGOTOVITI JE OBVEZNO IZDELATI VZOREC NA GRADBIŠČU, KI GA POTRDITA ODGOVORNI VODJA PROJEKTA TER ODGOVORNI NADZORNIK Z VPISOM V DNEVNIK !</t>
  </si>
  <si>
    <t>ODGOVORNI VODJA PROJEKTA SI PRIDRŽUJE PRAVICO DO SPREMEMB IN DOPOLNITEV IZVEDBE DETAJLOV OBRTNIŠKIH DEL V KOLIKOR IZVAJALEC LE TEH ZARADI OBJEKTIVNIH RAZLOGOV NE MORE IZVAJATI SKLADNO S PROJEKTOM PZI.</t>
  </si>
  <si>
    <t>Demontaža starih lesenih zasteklenih balkonskih vrat z odvozom na gradbiščno deponijo in deponijo izvajalca, z vsemi pripravljalnimi in zaključnimi deli.</t>
  </si>
  <si>
    <t>V.</t>
  </si>
  <si>
    <t xml:space="preserve">VRATA IN OKNA </t>
  </si>
  <si>
    <t>VRATA IN OKNA SKUPAJ:</t>
  </si>
  <si>
    <t>TALNE IN STENSKE OBLOGE</t>
  </si>
  <si>
    <t>Vključno z nizkostensko obrobo.</t>
  </si>
  <si>
    <t>TALNE IN STENSKE OBLOGE SKUPAJ:</t>
  </si>
  <si>
    <t>SLIKOPLESKARSKA DELA:</t>
  </si>
  <si>
    <t>Dobava in vgradnja primarnih in sekundarnih nosilcev, iz konstrukcijskega proila HEA140, različnih dolžin, skupaj 16,90 m</t>
  </si>
  <si>
    <t xml:space="preserve">Dobava in vgradnja primarnih in sekundarnih nosilcev, iz konstrukcijskega proila UPN 140, različnih dolžin, skupaj 9,85 m, </t>
  </si>
  <si>
    <t>Pri izvajanju fasaderskih del je strikno upoštevati navodila proizvajalca fasadnih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DIN 18202 (odstopanja izvedbe končne površine izdelave fasade, če ni pred sklenitvijo pogodbe dogovorjeno) in ONORM B2259 (odstopanja izvedbe končne površine izdelave fasade, če je pred sklenitvijo pogodbe dogovorjeno).</t>
  </si>
  <si>
    <t>ZUNANJE POVOZNE, POHODNE IN TRAVNE POVRŠINE</t>
  </si>
  <si>
    <t>Vsa okna in vrata izvesti po shemah oken in vrat tega projekta.</t>
  </si>
  <si>
    <t xml:space="preserve">POLICE
Notranje police so iz lepljenega macesnovega lesa z enotnim finalnim izgledom zgoraj. So debeline 25 mm.
Zunanje police so iz granodiorida kot npr. Tonalit v sivi barvi brez belih lis.
</t>
  </si>
  <si>
    <t xml:space="preserve">POLICE
Notranje police so iz lepljenega macesnovega lesa z enotnim finalnim izgledom zgoraj. So debeline 25 mm.
Zunanje police so iz granodiorida kot npr. Tonalit v sivi barvi brez lis.
</t>
  </si>
  <si>
    <t>Izdelava, dobava in montaža INOX kovinske kljuke glavnega vhoda po detajlu arhitekta z vsemi pripravljalnimi in zaključnimi deli. (glej detajl št. 8)</t>
  </si>
  <si>
    <t>I.</t>
  </si>
  <si>
    <t>Dobava in vgrajevanje kamnitih plošč ob objektu, glavnemu vhodu in v objektu Stare obrti, širine do 1,00m, d=2cm, v betonsko podlago MB15 z zalivanjem stikov z cementno malto na pripravljeno betonsko podlogo, z vsemi pomožnimi deli, prenosi in materiali (kamnite plošče granodiorid kot npr.Pohorski tonalit)</t>
  </si>
  <si>
    <t>Izvajanje fasade oziroma končnega sloja se lahko izvede pod pogoji navedenimi (vsi ti ukrepi so zajeti v ceni oziroma posamezni postavki): so vse ostale površine (steklo, les, aluminij, police, tlakovanja ipd.) ustrezno zaščitene na podlagi ni vidnih sledov zamakanja, so odpravljeni vzroki za kapilarni dvig vlage, izločanje soli ipd. in so zidovi ustrezno izsušeni, so vse horizontalne površine (npr. atike, vrhovi zidov, štukature) zaščitene tako, da je onemogočeno kakršnokoli zamakanje za fasadni sistem med in po izvedbi, so podana navodila za izvedbo za vse priključke in zaključke ter detajle, so preboji načrtovani tako, da je možno priključke in zaključke izvesti trajno neprepustno za padavine je bil opravljen pregled podlage (testiranje ustreznosti) in po potrebi izvedeni potrebni ukrepi.</t>
  </si>
  <si>
    <t>Vgrajeni material mora ustrezati veljavnim normativom in  standardom, ter ustrezati predpisani kvaliteti določeni s projektom , kar se dokaže z izvidi in atesti oziroma certifikati.</t>
  </si>
  <si>
    <t xml:space="preserve">V ceni upoštevati vse zaključke  na obodnih zidovih in stikih različnih materialov. </t>
  </si>
  <si>
    <t>OPOMBA!</t>
  </si>
  <si>
    <t>Izvajalec pred pričetkom del preveri ravnost površine in njeno tolerančno območje, stanje površine (vlažnost, čistost, homogenost podlage, mastni madeži…) ter napake pred pričetkom del odpraviti. Natezna trdnost podlage mora znašati najmanj 0,08 N/mm2. Ravno tako mora preveriti če na trdnost podlage, eventualno odstopanje od trde podlage, kar pomeni odbijanje odstopajočega ometa, ki lahko v končni izvedbi fasade povzroči odstopanje celotne nove fasade (ta strošek mora biti upoštevan v ceno izvedbe vseh fasaderskih del).</t>
  </si>
  <si>
    <t xml:space="preserve">Izdelava vodoodbojne vertikalne kontaktne bele fasade direktno na betonski slop in horizontalni nosilec ter siporex protipožarne stene balkonov v sestavi  kot naprimer Weber.therm family MV: priprava površine za obdelavo,  Weber.therm armirna mreža, Weber osnovni premaz, Weber pas top dry (2mm) zaključni sloj v beli barvi. Obvezna uporaba spodnje pritrdilne konstrukcije - napenjanje armaturnega pvc pletiva z vsemi ojačitvami okrog odprtin in na robovih (Alu letvice), izravnava z osnovnim debelo slojnim nanosom in zaključni žlahtni sloj silikonsko silikatnega finalnega ometa v izbrani barvi, strukturi in zrnavosti (primerno 2,0 mm) po projektu (v projektu upoštevano Weber therm zaključna fasada). Izdelano po načrtu, navodilih, parametrih proizvajalca. Upoštevati vsa pripravljalna in zaključna dela. </t>
  </si>
  <si>
    <t>Obdelava fasade na stiku s slopi z elastično belo fugo max širine 1cm. Detajl št. 13.</t>
  </si>
  <si>
    <t>Dobava in postavitev zaslona zunanje enote toplotne postaje. Material INOX po detajlu št. 27.</t>
  </si>
  <si>
    <t>Splošna določila:</t>
  </si>
  <si>
    <t>Splošna določila veljavna v RS, mora izvajalec del upoštevati v ponudbi in pri izvajanju del !!</t>
  </si>
  <si>
    <t>~ odvoz na stalno deponijo</t>
  </si>
  <si>
    <t>~ plačilo vseh taks za pripeljani material</t>
  </si>
  <si>
    <t>Nadgradna stenska flourescenčna svetilka, direkt/indirekt, v aluminijastem ohišju, bele barve, opalni difuzor, 2x54W, barva svetlobe 3000K, v zaščiti IP20, komplet s sijalkami, kot:</t>
  </si>
  <si>
    <t>B4-</t>
  </si>
  <si>
    <t>Intra GYON WDI GL 2x54W T16 G5 EBN WDI GL</t>
  </si>
  <si>
    <t>Nadgradna flourescenčna linijska svetilka, v aluminijastem ohišju, bele barve, opalni difuzor, 4x54W, barva svetlobe 3000K, dolžine 4614mm, v zaščiti IP20, komplet s sijalkami, kot:</t>
  </si>
  <si>
    <t>B5-</t>
  </si>
  <si>
    <t>Intra GYON LINE C GL 4x1x54W</t>
  </si>
  <si>
    <t>Viseča flourescenčna svetilka, v aluminijastem ohišju, bele barve, opalni difuzor, 2x54W, barva svetlobe 3000K, v zaščiti IP20, komplet s sijalkami in obešalnim priborom dolžine 1,5m, kot:</t>
  </si>
  <si>
    <t>B6-</t>
  </si>
  <si>
    <t>Intra GYON LINE S GL 2x1x54W</t>
  </si>
  <si>
    <t>C1-</t>
  </si>
  <si>
    <t>Luxiona Beryl F 75 MLM 20W 4000K ws 1-10v white</t>
  </si>
  <si>
    <t>D1-</t>
  </si>
  <si>
    <t>Philips Linen ceiling lamp LED, 5x5,5W</t>
  </si>
  <si>
    <t>D2-</t>
  </si>
  <si>
    <t>Philips Plano ceiling lamp 1x40W 230V</t>
  </si>
  <si>
    <t>D3-</t>
  </si>
  <si>
    <t>Philips Novum LED, 1x4,5W</t>
  </si>
  <si>
    <t>Nadgradna stenska flourescenčna svetilka, v kovinskem ohišju, bele barve, stekleni difuzor, 1x14W, barva svetlobe 3000K, v zaščiti IP44, komplet s sijalko, kot:</t>
  </si>
  <si>
    <t>D4-</t>
  </si>
  <si>
    <t>LEDs-C4, TOILET Q 1x14W, IP44, klasa II</t>
  </si>
  <si>
    <t>Nadgradna stenska flourescenčna svetilka, direkt, v aluminijastem ohišju, bele barve, stekleni difuzor, 18W, barva svetlobe 3000K, v zaščiti IP65, komplet s sijalko, kot:</t>
  </si>
  <si>
    <t>Z1-</t>
  </si>
  <si>
    <t>Ares Midna / Unidirectional TC-DEL 18W
G24q-2</t>
  </si>
  <si>
    <t>O-41*</t>
  </si>
  <si>
    <t>~ v knjigo izmer je potrebno predložiti vse evidenčne liste odvoza rušitvenega in ostalega materiala na trajno deponijo, ki je vezan na delovišče.</t>
  </si>
  <si>
    <t xml:space="preserve"> Izvajalec rušitvenih del mora izdelati elaborat varstva pri delu, ki je prilagojen izbrani tehnologiji rušenja in je v skladu z veljavnimi predpisi in standardi.</t>
  </si>
  <si>
    <t>OPOMBA</t>
  </si>
  <si>
    <t>Enotna cena mora vsebovati:</t>
  </si>
  <si>
    <t>&gt;vsa potrebna pripravljalna dela</t>
  </si>
  <si>
    <t>&gt;vsa potrebna merjenja</t>
  </si>
  <si>
    <t>&gt;vse potrebne transporte do mesta vgrajevanja</t>
  </si>
  <si>
    <t>&gt;skladiščenje materiala na gradbišču</t>
  </si>
  <si>
    <t>&gt;vse potrebno delo do končnega izdelka</t>
  </si>
  <si>
    <t>&gt;vsa potrebna pomožna sredstva na objektu kot so lestve, delovni odri…</t>
  </si>
  <si>
    <r>
      <t xml:space="preserve">- </t>
    </r>
    <r>
      <rPr>
        <sz val="10"/>
        <color indexed="8"/>
        <rFont val="Arial Narrow"/>
        <family val="2"/>
        <charset val="238"/>
      </rPr>
      <t>Izvajalec izvede usposabljanje-šolanje upravljavskega kadra za ravnanje s postrojem. Šolanje se izvede v okvirnem terminu 30 ur. Program mora biti tematsko razdeljen na upravljanje, odkrivanje napak, pregledih (dnevni, tedenski, mesečni, letni), vplivih na okolje in preprečevanje okoljskih nesreč. Naročnik mora pred usposabljanjem potrditi predlog programa in določiti pooblaščene predstavnike. Po uspešno opravljanem šolanju se sestavi zapisnik, katerega podpiše izvajalec in naročnik.</t>
    </r>
  </si>
  <si>
    <r>
      <t xml:space="preserve">- </t>
    </r>
    <r>
      <rPr>
        <sz val="10"/>
        <color indexed="8"/>
        <rFont val="Arial Narrow"/>
        <family val="2"/>
        <charset val="238"/>
      </rPr>
      <t>Nastavitve opreme in sistema, nastavitve (pretokov,…),izdelava zapisnikov za vse v stroko spadajoče nastavitve,meritve ( npr.hrupnosti zunaj in v objektu, pretoki, nastavitve, mikroklima, dezinfekcije, čiščenja,….) z uradnimi poročili ( tudi s strani akreditiranih institucij)</t>
    </r>
  </si>
  <si>
    <t>vsa potrebna pripravljalna dela za gradbena in obrtniška dela</t>
  </si>
  <si>
    <t>nadzor in koordinacijo izvedbe vseh elektro napeljav, ki so predmet končne instalacije proizvoda ( primer: senčila, vrata, okna,…)</t>
  </si>
  <si>
    <t xml:space="preserve">MOREBITNE RAZLIKE ALI ODSTOPANJA MED ARHITEKTURNIMI, DETAJLNIMI IN PREGLEDNIMI NAČRTI JE POTREBNO PREGLEDATI IN USKLADITI S PROJEKTANTSKIM PODJETJEM </t>
  </si>
  <si>
    <t>Konfiguriranje sistema varnostne razsvetljave, komplet z aplikacijo in programom za navezavo na CNS sistem objekta, tehnična podpora, izdelava navodil za uporabo, šolanje uporabnika</t>
  </si>
  <si>
    <t>Priklop svetilke v napi, komplet z drobnim materialom</t>
  </si>
  <si>
    <t>Varnostni znak za označitev izhodnih poti, nameščen na obstojni podlagi</t>
  </si>
  <si>
    <t>Pregled in preizkus varnostne razsvetljave, s streni pooblaščene inštitucije, komplet s pridobitvijo ustreznega potrdila</t>
  </si>
  <si>
    <t>Meritve splošne osvetljenosti v prostorih</t>
  </si>
  <si>
    <t>Svetilke SKUPAJ:</t>
  </si>
  <si>
    <t xml:space="preserve">Enotna cena in skupna cena zajema:    
Izdelavo vseh potrebnih delov iz izvedbe vseh del, katera je potrebno izvesti za dokončanje posameznih del do polne uporabnosti vseh prostorov,tudi če potrebni detajli in zaključki niso podrobno navedeni in opisani v popisu del in so ta dopolnila nujna za pravilno funkcioniranje posameznih sistemov in elementov operacijskih prostorov.    
</t>
  </si>
  <si>
    <t>Demontaža stari lesenih in ALU oken balkonski vrat in zunanjih steklenih sten z vrati in okni, s prenosom na gradbeno deponijo in deponijo izvajalca z vsemi pripravljalnimi in zaključnimi deli.</t>
  </si>
  <si>
    <t>Dobava in polaganje dvoslojne Raudrill modre cevi po DIN 4262-1, C2 za drenažo iz polietilena visoke gostote (PE-HD) fi 200 mm -  s spojkami, perforacija 220 stopinj ovito v geotekstil položeno na podložni beton d=10cm. Vključno s čiščenjem obstoječih drenažnih jaškov. Z vsemi pripravljalnimi in zaključnimi deli.</t>
  </si>
  <si>
    <t>Naprava vertikalne hidroizolacije zidov v zemlji in temeljnih pet iz: 1x osnovni hladni premaz cele površine in 2X varjeni polimerni bitumenski trakovi Izotekt P4 Plus 2x - odpornost proti mrazu      -30ºC, Tefond ISOSTUD, čepasta folija, z vsemi pomožnimi deli, prenosi, pripravljalnimi in zaključnimi deli.</t>
  </si>
  <si>
    <t>Zaščita horizontalne in vertikalne hidroizolacije s toplotno izolativnimi ploščami s ploščami iz ekstrudiranega polistirena - XPS 3x5 cm. Dobava in vgradnja z vsemi pomožnimi deli, prenosi, pripravljalnimi in zaključnimi deli.</t>
  </si>
  <si>
    <t>Izvedba tlaka v prostoru M.17, tlak v sestavi: parna zapora, T.I. kot URSA glaswool SF32 d=15cm, OSB plošče na podkonstrukciji. Brez zaključnega sloja priprava za končno oblogo Dobava in vgradnja materiala, z vsemi pomožnimi deli in prenosi.</t>
  </si>
  <si>
    <t/>
  </si>
  <si>
    <t xml:space="preserve"> </t>
  </si>
  <si>
    <t>Naprava vertikalne hidroizolacije zidov v zemlji in temeljnih pet iz: 1x osnovni hladni premaz cele površine in 2X varjeni polimerni bitumenski trakovi Izotekt T4 Plus, Tefond ISOSTUD , z vsemi pomožnimi deli in prenosi.</t>
  </si>
  <si>
    <t>Čiščenje in brušenje starega cementnega estriha z delnim krpanjem na mestu rušenih pregradnih sten z vsemi pripravljalnimi in zaključnimi deli.</t>
  </si>
  <si>
    <t>Odprtine niso odštete, špalete niso računane posebej in se jih skladno z normativi pri obračunu odšteje po zaključku del (Gipposs normativi). Upoštevati vsa pripravljalna in zaključna dela.</t>
  </si>
  <si>
    <t>*pk delavec</t>
  </si>
  <si>
    <t>*kv delavec</t>
  </si>
  <si>
    <t>ura</t>
  </si>
  <si>
    <t>Zidarska pomoč pri obrtniških delih</t>
  </si>
  <si>
    <t>IZVAJALEC MORA DELA IZVAJATI PO KOMPLETNEM PZI IN UPOŠTEVATI VSE DETAJLE, OD 1-28 V POSEBNI MAPI DETAJLI! I ZVAJALEC MORA PRED PRIČETKOM DEL OBVEZNO PREVERITI VSE MERE NA OBJEKTU!</t>
  </si>
  <si>
    <t xml:space="preserve">Način obračuna izvedbe del: 
- način izvedbe izvajalec prilagodi svojim zmoglivostim (opremi, številu delavcev,...), in letnemu času ko gradnja poteka (vreme, temperature,....);
- za izvedbo del je potrebno zajeti vse varnostne ukrepe (podpiranja, zavarovanja, sproten odvoz,...) 
- delo obsega rušenje ali demontaže konstrukcij, z iznosom (pet etaž) in odvozom meteriala na deponijo oddaljeno do 10km (dejanska oddaljenost od deponije), s kompaktiranjem materiala na le tej po zahtevah upravljalca deponije, s plačilom pristojbin za odlaganje oz predelavo. </t>
  </si>
  <si>
    <t>KLJUČAVNIČARSKA DELA</t>
  </si>
  <si>
    <t>V ceni morajo biti upoštevani vsi odri, zarisovanje grobo in fino čiščenje prostorov ter vsa pripravljalna zaključna dela.</t>
  </si>
  <si>
    <t xml:space="preserve">~ v knjigo izmer je potrebno prdložiti vse evidenčne liste odvoza rušitvenega in ostalega materiala na trajno deponijo, ki je vezan na delovišče. </t>
  </si>
  <si>
    <t xml:space="preserve">Izdelava vodoodbojne vertikalne in horizontalne bele kontaktne fasade direktno na betonske balkone, površina balkonov vidni beton v sestavi  kot naprimer Weber.therm family MV: priprava površine za obdelavo z eventualnim brušenjem betonskih površin po potrebi prednamaz, weber.therm family GROB fasadno lepilo za lepljenje izolacijske plošče M758, toplotno izolacijo XPS debeline 10cm, Weber.therm family GROB fasadno lepilo za izdelavo armirnega sloja M758, Weber.therm armirna mreža, Weber osnovni premaz, Weber pas top dry (2mm) zaključni sloj v beli barvi, napenjanje armaturnega pvc pletiva z vsemi ojačitvami na robovih (Alu letvice), izravnava z osnovnim debelo slojnim nanosom in zaključni žlahtni sloj silikonsko silikatnega finalnega ometa v izbrani barvi, strukturi in zrnavosti po projektu (v projektu upoštevano Weber therm zaključna fasada). Izdelano po detajlu št. 11, navodilih, parametrih proizvajalca in prilogah. Skupaj z obdelavo robov, odkapnikov (odkapni zaključek balkona) in zaključkov. </t>
  </si>
  <si>
    <r>
      <t>Izdelava kamnitega cokla fasade višine 60 cm, d=1cm v sestavi: priprava površine za obdelavo, toplotno izolacijske plošče iz ekstrudiranega polistirena debeline 16 cm (termodur ali stirocokl z mehanskim pritrjevanjem po zahtevi proizvajalca), izdelava temeljnega debeloslojnega vodoodbojnega nanosa preko že položene izolirane podlage (Termodur ali Stirocokl), napenjanje armaturnega pvc pletiva z vsemi ojačitvami okrog odprtin in na robovih (Alu zaključki ob vogalih) izdelano po navodilih in parametrih proizvajalca.Končna obdelava okoli objekta kamen tonalit (granodiorit-slovensko poreklo) z vsebnostjo kremena 20-30% z gostoto 2,64-2,70 g/m</t>
    </r>
    <r>
      <rPr>
        <vertAlign val="superscript"/>
        <sz val="10"/>
        <rFont val="Arial"/>
        <family val="2"/>
        <charset val="238"/>
      </rPr>
      <t>3</t>
    </r>
    <r>
      <rPr>
        <sz val="10"/>
        <rFont val="Arial"/>
        <family val="2"/>
        <charset val="238"/>
      </rPr>
      <t>, poroznostjo 1,4 %, vpijanjem vode 0,3%, tlačno trdnostjo 225 Mpa. Skupaj z obdelavo vseh špalet, robov, odkapnikov in zaključkov, z vsemi pripravljalnimi in zaključnimi deli. Po detajlu št. 11.</t>
    </r>
  </si>
  <si>
    <t>Za deponiranje materiala od rušitvenih del mora izvajalec del pridobiti ustrezna soglasja upravljalcev  za deponiranje le teh - v skladu z veljavno zakonodajo, predvsem: Pravilnik o ravnanju z odpadki - U.l. RS 84/98 in Pravilnik o spremembah in dopolnitvah pravilnika o ravnanju z odpadki  - U.L. RS 20/01, 3/03, 50/04). Posamezne postavke se izvajalcu priznajo po predložitvi dokazil.</t>
  </si>
  <si>
    <t>Vse potrebne zaščite delovne sile, strojev in neposredne okolice ter obstoječih objektov v času izvajanja del.</t>
  </si>
  <si>
    <t>Dela in ukrepi po določilih veljavnih predpisov varstva pri delu. Postavitev, premeščanje in odstranitev premičnih odrov. V ponudbenih  cenah je zajeti tudi strošek zaščite izvedenih del.</t>
  </si>
  <si>
    <t xml:space="preserve">Rušitvena dela se izvajajo na način, ki omogoča ohranitev dela obstoječe stavbe v prvotnem stanju; pri tem se obstoječi konstrukcijski elementi stavbe ne smejo poškodovati (nosilni zidovi, oboki, ab konstrukcije, temelji ...). V ta namen se posamezni rušeni deli objekta odstranijo s strojnim rezom od obstoječega ter izdelajo vse potrebne zaščite. Pred tem se odklopijo vse notranje inštalacije in zaščiti neposredna okolica in obstoječa zunanjost objekta. </t>
  </si>
  <si>
    <t>IZDELAVA PROJEKTA IZVEDENIH DEL ZA VSA DELA</t>
  </si>
  <si>
    <t xml:space="preserve">Za vso opremo in materiale, ki so v opisih ali na risbah morebiti imenovani z imenom proizvajalca, lahko ponudniki ponudijo opremo in materiale drugih proizvajalcev, enake namembnosti, kapacitet ter enake kvalitete ali boljše kvalitete, kar morajo pred dobavo in vgradnjo z listinami (certifikati, izvedenska mnenja, atesti, poročila o preizkušnjah ipd.) dokazati, pred vgradnjo pa pridobiti soglasje odgovornega vodje projekta in investitorja. </t>
  </si>
  <si>
    <t xml:space="preserve">KONSTRUKCIJA
Izvedba profila po standardu DIN 68121. Debelina lesa 80 mm. Okvir in krilo 80 x 80 mm. Dvojni preklop, zaobljeni robovi okrog in okrog. Kotna vez z dvojnimi/trojnimi čepi. Elementi so pripravljeni za spajanje. Lepljenje z lepilom D4 po EN 204 in EN 14257 (prej WATT 91).
</t>
  </si>
  <si>
    <t xml:space="preserve">KLJUKE
Nerjaveče jeklo brušeno v obliki po izbiri arhitekta.
</t>
  </si>
  <si>
    <t xml:space="preserve">MONTAŽA
Ral montaža s folijami, purpenom in superizolacijo, ki se jo uporabi okrog in okrog okna v območju fasade.
</t>
  </si>
  <si>
    <t xml:space="preserve">DODATNE ZAHTEVE
Okna v učilnicah so na zaklepanje s sistemskim ključem in cilindrom.
Vsa okna morajo biti primerna za montažo stikala za CNS.
Vsa okna morajo imeti garancijo deset (10) let.
</t>
  </si>
  <si>
    <r>
      <t xml:space="preserve">POŽARNO OKNO KOT NPR. SCHUECO AWS 70 IN AWS 90.SI </t>
    </r>
    <r>
      <rPr>
        <sz val="10"/>
        <rFont val="Arial"/>
        <family val="2"/>
        <charset val="238"/>
      </rPr>
      <t xml:space="preserve">
</t>
    </r>
  </si>
  <si>
    <r>
      <t>LESENO OKNO kot npr. INO 80</t>
    </r>
    <r>
      <rPr>
        <sz val="10"/>
        <rFont val="Arial"/>
        <family val="2"/>
        <charset val="238"/>
      </rPr>
      <t xml:space="preserve">
</t>
    </r>
  </si>
  <si>
    <t xml:space="preserve">VSA POŽARNA OKNA so EI30 in morajo biti skladna in atestirana kot predpisuje požarni elaborat tega projekta.
</t>
  </si>
  <si>
    <t xml:space="preserve">Vsa požarna okna so fiksna
Barva okvirja znotraj in zunaj je RAL 1002 mat
</t>
  </si>
  <si>
    <t xml:space="preserve">KONSTRUKCIJA
Izvedba ALU profila v skladu s požarnim elaboratom v širinah 70 (notranja) in 90 (zunanja) mm.
</t>
  </si>
  <si>
    <t xml:space="preserve">ZASTEKLITEV
Vgrajeno mora biti troslojno izolativno steklo (razen pri notranjih oknih, kjer je zasteklitev z dvojnim izolativnim steklom) priznanega proizvajalca 4/12/4/12/4 mm z Ug vrednostjo 0,7 W/m2K. Obojestransko zatesnjeno z elastično tesnilno maso, ki prenese tudi barvanje (po DIN 18545 2. del, skupina E). Zasteklitvene letvice so pričvrščene nevidno. Prezračevanje steklenega utora je izvedeno izven nivoja tesnenja. Dodatna zahteva pri zunanjih oknih je varnostno steklo na notranji strani, ki preprečuje padec v globino in prenese horizontalno silo 1 KN.
</t>
  </si>
  <si>
    <t xml:space="preserve">POVRŠINSKA OBDELAVA
Barva je mat RAL 1002.
</t>
  </si>
  <si>
    <t xml:space="preserve">TEHNIČNI PODATKI
Tesnenje pri močnem dežju.
Odpornost proti močnemu vetru.
</t>
  </si>
  <si>
    <t xml:space="preserve">DODATNE ZAHTEVE
Vsa okna morajo imeti garancijo deset (10) let.
</t>
  </si>
  <si>
    <t xml:space="preserve">VHODNA VRATA IN POŽARNA VRATA KOT NPR. SCHUECO AWS 70 IN AWS 90.SI 
</t>
  </si>
  <si>
    <t xml:space="preserve">izvajalec mora slediti tudi opisom v shemi za posamezna okna in vrata, načrtu arhitekture in detajlom.  
</t>
  </si>
  <si>
    <t>skladiščenje materiala na gradbišču</t>
  </si>
  <si>
    <t>vso potrebno delo za dokončanje izdelka</t>
  </si>
  <si>
    <t>vsa potrebna pomožna sredstva na objektu kot so lestve, odri ...</t>
  </si>
  <si>
    <t>usklajevanje z osnovnim načrtom in posvetovanje s projektantom preiskušnje kvalitete materiala, ki se vgrajuje in dokazovanje kvalitete z atesti</t>
  </si>
  <si>
    <t>popravilo eventuelne škode povzročene ostalim izvajalcem</t>
  </si>
  <si>
    <t>Temperatura zraka, materiala in podlage mora biti med nanašanjem, sušenjem in vezanjem nad + 5 °C (izjema so Winter proizvodi). Pri vgradnji mora temperatura znašati najmanj + 8 °C. Neugodne vremenske razmere (npr. temperature nad 30 °C, veter, vpliv direktnega sonca) spremenijo lastnosti materialov. Med celotno izvedbo (lepljenje plošč, vrhnji sloji, zaključni sloj) so potrebni posebni ukrepi, npr. uporaba zaščitnih fasadnih mrež. Potrebno je zagotoviti, da se pri pripravi materialov uporablja le hladna pitna voda (ali voda skladna s SIST EN 1008). V poletnem času npr. ne uporabljamo vode, ki se je segrela v cevi. V jesenskem in pomladanskem času lahko uporabimo rahlo ogreto vodo (do 30 °C). Ob neugodnih vremenskih pogojih (npr. dežju ali megli) je potrebno paziti, da ne pride do negativnih vplivov na sušenje in strjevanje.</t>
  </si>
  <si>
    <r>
      <t>·</t>
    </r>
    <r>
      <rPr>
        <sz val="7"/>
        <rFont val="Calibri"/>
        <family val="2"/>
        <charset val="238"/>
      </rPr>
      <t xml:space="preserve">           </t>
    </r>
    <r>
      <rPr>
        <sz val="11"/>
        <rFont val="Calibri"/>
        <family val="2"/>
        <charset val="238"/>
      </rPr>
      <t xml:space="preserve">vsa pomožna dela in gradbena dela, vsi preboji, dolbljena in kitanja, ter vsa zidarska dela za izvršitev pogodbenih del, </t>
    </r>
  </si>
  <si>
    <t xml:space="preserve">Dobava, izdelava in vgradnja kovinske konstrukcije, vsi elementi konstrukcije se med sabo varijo, vijačijo, sidrajo v stropne plošče, stene in slope ter zalivajo z epoxijem, vključno z obdelavo sidrišča in varjenjem na sidrno ploščo. V primeru sidranja v opečno steno, se izvede betonska plomba. AKZ in barvano </t>
  </si>
  <si>
    <t>Demontažna pocinkana pohodna mreža nosilnosti 400kg/m2 z vsemi obrobami, ležišči in pripadajočimi gradbenimi deli</t>
  </si>
  <si>
    <t>Izdelava stopnic s pohodno mrežo, z ograjo, ki poteka tudi po podestu vse okoli stopnic in vsemi pomožnimi deli po detajlu št. 29.</t>
  </si>
  <si>
    <t>SKUPAJ</t>
  </si>
  <si>
    <t>Ponudnik je seznanjen, da se bodo vsa dela izvaja v objektu, ki je pravkar obnovljen. Zato mora ponudnik v enotnih cenah zajeti in kasneje izvesti tudi vse potrebne ustrezne zaščite (predvsem tlakov, notranjih vrat, sten, …) s katerimi bo preprečil morebitne poškodbe, ter po opravljenih delih vzpostavil prejšnje stanje, kar pomeni, da je dolžan očistiti ter sanirati morebitne poškodbe, nastale zaradi izvajanja del. Izvajalec se zavezuje povrniti škodo, ki bi jo s svojim delom povzročil na gradbenih, inštalacijskih ali zaključnih delih in opremi.</t>
  </si>
  <si>
    <t>NAPRAVA TLAKOV BALKONOV</t>
  </si>
  <si>
    <t>Izvedba tlakov balkonov, tlak v sestavi: ekstrudiran polistiren (XPS) d=5,00cm, zglajen estrih d=4,00cm brez zaključnega sloja (priprava tlaka za epoxi Sikafloor -10/-13 Pronto, Sikafloor -15 Pronto) Dobava in vgradnja materiala, z vsemi pomožnimi deli in prenosi.</t>
  </si>
  <si>
    <t>V popisih je nekatera oprema že točno opisana glede na proizvajalca in tip proizvoda. Izvajalec lahko v skladu z zakonodajo eventuelno opremo zamenja. Zamenjana oprema mora biti tehnično in kvalitetno enakovredna ali boljša od opreme izbrane v popisih, ob pogoju da jo potrdijo tako projektant, odgovorni vodja projekta, kot tudi nadzornik.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</si>
</sst>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 #,##0.00\ &quot;€&quot;_-;\-* #,##0.00\ &quot;€&quot;_-;_-* &quot;-&quot;??\ &quot;€&quot;_-;_-@_-"/>
    <numFmt numFmtId="43" formatCode="_-* #,##0.00\ _€_-;\-* #,##0.00\ _€_-;_-* &quot;-&quot;??\ _€_-;_-@_-"/>
    <numFmt numFmtId="164" formatCode="#,##0\ &quot;SIT&quot;;\-#,##0\ &quot;SIT&quot;"/>
    <numFmt numFmtId="165" formatCode="#,##0\ &quot;SIT&quot;;[Red]\-#,##0\ &quot;SIT&quot;"/>
    <numFmt numFmtId="170" formatCode="_-* #,##0.00\ &quot;SIT&quot;_-;\-* #,##0.00\ &quot;SIT&quot;_-;_-* &quot;-&quot;??\ &quot;SIT&quot;_-;_-@_-"/>
    <numFmt numFmtId="171" formatCode="_-* #,##0.00\ _S_I_T_-;\-* #,##0.00\ _S_I_T_-;_-* &quot;-&quot;??\ _S_I_T_-;_-@_-"/>
    <numFmt numFmtId="172" formatCode="#,##0.00_ ;[Red]\-#,##0.00\ "/>
    <numFmt numFmtId="173" formatCode="#,##0.00\ [$€-1]"/>
    <numFmt numFmtId="174" formatCode="#,##0.00_ ;\-#,##0.00\ "/>
    <numFmt numFmtId="175" formatCode="#&quot;.&quot;"/>
    <numFmt numFmtId="176" formatCode="dd/mm/yyyy"/>
    <numFmt numFmtId="177" formatCode="_-* #,##0.00\ _S_I_T_-;\-* #,##0.00\ _S_I_T_-;_-* \-??\ _S_I_T_-;_-@_-"/>
    <numFmt numFmtId="178" formatCode="_-* #,##0.00&quot; SIT&quot;_-;\-* #,##0.00&quot; SIT&quot;_-;_-* \-??&quot; SIT&quot;_-;_-@_-"/>
    <numFmt numFmtId="179" formatCode="General_)"/>
    <numFmt numFmtId="180" formatCode="_-* #,##0.00\ _€_-;\-* #,##0.00\ _€_-;_-* \-??\ _€_-;_-@_-"/>
    <numFmt numFmtId="181" formatCode="#,##0.00&quot;       &quot;;\-#,##0.00&quot;       &quot;;&quot; -&quot;#&quot;       &quot;;@\ "/>
    <numFmt numFmtId="182" formatCode="_-* #,##0.00\ [$€-1]_-;\-* #,##0.00\ [$€-1]_-;_-* &quot;-&quot;??\ [$€-1]_-"/>
    <numFmt numFmtId="183" formatCode="#,##0.00;[Red]#,##0.00"/>
    <numFmt numFmtId="184" formatCode="0;[Red]0"/>
    <numFmt numFmtId="185" formatCode="_-* #,##0.0\ &quot;€&quot;_-;\-* #,##0.0\ &quot;€&quot;_-;_-* &quot;-&quot;??\ &quot;€&quot;_-;_-@_-"/>
    <numFmt numFmtId="186" formatCode="#,##0.00\ &quot;€&quot;"/>
    <numFmt numFmtId="187" formatCode="_(* #,##0.00_);_(* \(#,##0.00\);_(* &quot;-&quot;??_);_(@_)"/>
    <numFmt numFmtId="188" formatCode="_-* #,##0&quot; €&quot;_-;\-* #,##0&quot; €&quot;_-;_-* &quot;- €&quot;_-;_-@_-"/>
    <numFmt numFmtId="189" formatCode="#,##0.0"/>
    <numFmt numFmtId="191" formatCode="_-* #,##0.00\ [$€-1]_-;\-* #,##0.00\ [$€-1]_-;_-* &quot;-&quot;??\ [$€-1]_-;_-@_-"/>
  </numFmts>
  <fonts count="169">
    <font>
      <sz val="11"/>
      <color theme="1"/>
      <name val="Calibri"/>
      <family val="2"/>
      <charset val="238"/>
      <scheme val="minor"/>
    </font>
    <font>
      <sz val="11"/>
      <color indexed="8"/>
      <name val="Calibri"/>
      <family val="2"/>
      <charset val="238"/>
    </font>
    <font>
      <sz val="11"/>
      <color indexed="8"/>
      <name val="Calibri"/>
      <family val="2"/>
      <charset val="238"/>
    </font>
    <font>
      <sz val="10"/>
      <name val="Arial"/>
      <family val="2"/>
      <charset val="238"/>
    </font>
    <font>
      <sz val="11"/>
      <name val="Times New Roman"/>
      <family val="1"/>
      <charset val="238"/>
    </font>
    <font>
      <sz val="10"/>
      <name val="Arial CE"/>
      <charset val="238"/>
    </font>
    <font>
      <sz val="12"/>
      <name val="Times New Roman"/>
      <family val="1"/>
    </font>
    <font>
      <b/>
      <sz val="11"/>
      <name val="Times New Roman"/>
      <family val="1"/>
      <charset val="238"/>
    </font>
    <font>
      <sz val="11"/>
      <color indexed="8"/>
      <name val="Calibri"/>
      <family val="2"/>
      <charset val="238"/>
    </font>
    <font>
      <sz val="11"/>
      <name val="Arial Narrow CE"/>
      <charset val="238"/>
    </font>
    <font>
      <sz val="12"/>
      <name val="Times New Roman"/>
      <family val="1"/>
      <charset val="238"/>
    </font>
    <font>
      <sz val="10"/>
      <name val="Arial"/>
      <family val="2"/>
    </font>
    <font>
      <sz val="11"/>
      <color indexed="8"/>
      <name val="Arial"/>
      <family val="2"/>
    </font>
    <font>
      <sz val="10"/>
      <name val="Arial CE"/>
      <family val="2"/>
      <charset val="238"/>
    </font>
    <font>
      <sz val="11"/>
      <color indexed="9"/>
      <name val="Calibri"/>
      <family val="2"/>
      <charset val="238"/>
    </font>
    <font>
      <sz val="11"/>
      <color indexed="17"/>
      <name val="Calibri"/>
      <family val="2"/>
      <charset val="238"/>
    </font>
    <font>
      <u/>
      <sz val="11"/>
      <color indexed="12"/>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2"/>
      <name val="Times New Roman"/>
      <family val="1"/>
      <charset val="1"/>
    </font>
    <font>
      <sz val="11"/>
      <color indexed="8"/>
      <name val="Arial"/>
      <family val="2"/>
      <charset val="238"/>
    </font>
    <font>
      <sz val="11"/>
      <color indexed="8"/>
      <name val="Arial"/>
      <family val="2"/>
      <charset val="1"/>
    </font>
    <font>
      <b/>
      <sz val="11"/>
      <color indexed="10"/>
      <name val="Calibri"/>
      <family val="2"/>
      <charset val="238"/>
    </font>
    <font>
      <sz val="10"/>
      <name val="Mangal"/>
      <family val="2"/>
      <charset val="238"/>
    </font>
    <font>
      <sz val="9"/>
      <name val="Futura Prins"/>
      <charset val="238"/>
    </font>
    <font>
      <sz val="9"/>
      <name val="Futura Prins"/>
      <charset val="1"/>
    </font>
    <font>
      <b/>
      <sz val="15"/>
      <color indexed="62"/>
      <name val="Calibri"/>
      <family val="2"/>
      <charset val="238"/>
    </font>
    <font>
      <b/>
      <sz val="13"/>
      <color indexed="62"/>
      <name val="Calibri"/>
      <family val="2"/>
      <charset val="238"/>
    </font>
    <font>
      <b/>
      <sz val="11"/>
      <color indexed="62"/>
      <name val="Calibri"/>
      <family val="2"/>
      <charset val="238"/>
    </font>
    <font>
      <b/>
      <sz val="15"/>
      <color indexed="48"/>
      <name val="Calibri"/>
      <family val="2"/>
      <charset val="238"/>
    </font>
    <font>
      <b/>
      <sz val="13"/>
      <color indexed="48"/>
      <name val="Calibri"/>
      <family val="2"/>
      <charset val="238"/>
    </font>
    <font>
      <b/>
      <sz val="11"/>
      <color indexed="48"/>
      <name val="Calibri"/>
      <family val="2"/>
      <charset val="238"/>
    </font>
    <font>
      <b/>
      <sz val="18"/>
      <color indexed="48"/>
      <name val="Cambria"/>
      <family val="2"/>
      <charset val="238"/>
    </font>
    <font>
      <b/>
      <sz val="11"/>
      <name val="Arial CE"/>
      <family val="2"/>
      <charset val="238"/>
    </font>
    <font>
      <sz val="10"/>
      <name val="Arial"/>
      <family val="2"/>
      <charset val="1"/>
    </font>
    <font>
      <sz val="12"/>
      <name val="Times New Roman CE"/>
      <family val="1"/>
      <charset val="238"/>
    </font>
    <font>
      <sz val="11"/>
      <name val="Arial Narrow CE"/>
      <family val="2"/>
      <charset val="238"/>
    </font>
    <font>
      <sz val="10"/>
      <name val="Times New Roman CE"/>
      <family val="1"/>
      <charset val="238"/>
    </font>
    <font>
      <sz val="10"/>
      <color indexed="8"/>
      <name val="Times New Roman"/>
      <family val="1"/>
      <charset val="238"/>
    </font>
    <font>
      <sz val="10"/>
      <name val="MS Sans Serif"/>
      <family val="2"/>
      <charset val="238"/>
    </font>
    <font>
      <sz val="11"/>
      <color indexed="19"/>
      <name val="Calibri"/>
      <family val="2"/>
      <charset val="238"/>
    </font>
    <font>
      <sz val="11"/>
      <color indexed="59"/>
      <name val="Calibri"/>
      <family val="2"/>
      <charset val="238"/>
    </font>
    <font>
      <sz val="10"/>
      <name val="Courier New"/>
      <family val="1"/>
      <charset val="238"/>
    </font>
    <font>
      <sz val="11"/>
      <color indexed="8"/>
      <name val="Times New Roman"/>
      <family val="1"/>
      <charset val="238"/>
    </font>
    <font>
      <sz val="11"/>
      <name val="Futura Prins"/>
      <charset val="238"/>
    </font>
    <font>
      <sz val="11"/>
      <name val="Futura Prins"/>
      <charset val="1"/>
    </font>
    <font>
      <b/>
      <sz val="11"/>
      <color indexed="60"/>
      <name val="Calibri"/>
      <family val="2"/>
      <charset val="238"/>
    </font>
    <font>
      <b/>
      <sz val="18"/>
      <color indexed="62"/>
      <name val="Cambria"/>
      <family val="2"/>
      <charset val="238"/>
    </font>
    <font>
      <sz val="11"/>
      <name val="Arial CE"/>
    </font>
    <font>
      <sz val="10"/>
      <name val="Arial Narrow"/>
      <family val="2"/>
      <charset val="238"/>
    </font>
    <font>
      <b/>
      <sz val="10"/>
      <name val="Arial Narrow"/>
      <family val="2"/>
      <charset val="238"/>
    </font>
    <font>
      <sz val="9"/>
      <name val="Arial Narrow"/>
      <family val="2"/>
      <charset val="238"/>
    </font>
    <font>
      <sz val="11"/>
      <name val="Arial Narrow"/>
      <family val="2"/>
      <charset val="238"/>
    </font>
    <font>
      <b/>
      <sz val="12"/>
      <name val="Arial Narrow"/>
      <family val="2"/>
      <charset val="238"/>
    </font>
    <font>
      <sz val="12"/>
      <name val="Arial Narrow"/>
      <family val="2"/>
      <charset val="238"/>
    </font>
    <font>
      <sz val="10"/>
      <color indexed="8"/>
      <name val="Arial Narrow"/>
      <family val="2"/>
      <charset val="238"/>
    </font>
    <font>
      <b/>
      <sz val="10"/>
      <color indexed="8"/>
      <name val="Arial Narrow"/>
      <family val="2"/>
      <charset val="238"/>
    </font>
    <font>
      <b/>
      <sz val="10"/>
      <color indexed="55"/>
      <name val="Arial Narrow"/>
      <family val="2"/>
      <charset val="238"/>
    </font>
    <font>
      <sz val="10"/>
      <color indexed="55"/>
      <name val="Arial Narrow"/>
      <family val="2"/>
      <charset val="238"/>
    </font>
    <font>
      <b/>
      <i/>
      <sz val="10"/>
      <color indexed="18"/>
      <name val="Arial Narrow"/>
      <family val="2"/>
      <charset val="238"/>
    </font>
    <font>
      <b/>
      <i/>
      <sz val="10"/>
      <name val="Arial Narrow"/>
      <family val="2"/>
      <charset val="238"/>
    </font>
    <font>
      <b/>
      <sz val="9"/>
      <name val="Arial Narrow"/>
      <family val="2"/>
      <charset val="238"/>
    </font>
    <font>
      <sz val="10"/>
      <color indexed="60"/>
      <name val="Arial Narrow"/>
      <family val="2"/>
      <charset val="238"/>
    </font>
    <font>
      <b/>
      <sz val="10"/>
      <name val="Arial CE"/>
      <charset val="238"/>
    </font>
    <font>
      <b/>
      <sz val="10"/>
      <color indexed="9"/>
      <name val="Arial CE"/>
      <charset val="238"/>
    </font>
    <font>
      <b/>
      <i/>
      <sz val="10"/>
      <name val="Arial CE"/>
      <charset val="238"/>
    </font>
    <font>
      <i/>
      <sz val="10"/>
      <name val="Arial CE"/>
      <charset val="238"/>
    </font>
    <font>
      <b/>
      <sz val="10"/>
      <color indexed="9"/>
      <name val="Arial"/>
      <family val="2"/>
      <charset val="238"/>
    </font>
    <font>
      <b/>
      <i/>
      <sz val="10"/>
      <name val="Arial"/>
      <family val="2"/>
      <charset val="238"/>
    </font>
    <font>
      <i/>
      <sz val="10"/>
      <name val="Arial"/>
      <family val="2"/>
      <charset val="238"/>
    </font>
    <font>
      <sz val="10"/>
      <color indexed="11"/>
      <name val="Arial"/>
      <family val="2"/>
      <charset val="238"/>
    </font>
    <font>
      <b/>
      <sz val="10"/>
      <name val="Arial"/>
      <family val="2"/>
      <charset val="238"/>
    </font>
    <font>
      <sz val="10"/>
      <color indexed="10"/>
      <name val="Arial"/>
      <family val="2"/>
      <charset val="238"/>
    </font>
    <font>
      <sz val="10"/>
      <color indexed="40"/>
      <name val="Arial"/>
      <family val="2"/>
      <charset val="238"/>
    </font>
    <font>
      <i/>
      <sz val="10"/>
      <color indexed="11"/>
      <name val="Arial"/>
      <family val="2"/>
      <charset val="238"/>
    </font>
    <font>
      <b/>
      <i/>
      <sz val="10"/>
      <color indexed="11"/>
      <name val="Arial"/>
      <family val="2"/>
      <charset val="238"/>
    </font>
    <font>
      <b/>
      <i/>
      <sz val="10"/>
      <color indexed="11"/>
      <name val="Arial CE"/>
      <charset val="238"/>
    </font>
    <font>
      <sz val="10"/>
      <color indexed="8"/>
      <name val="Arial CE"/>
      <charset val="238"/>
    </font>
    <font>
      <b/>
      <sz val="10"/>
      <color indexed="10"/>
      <name val="Arial CE"/>
      <charset val="238"/>
    </font>
    <font>
      <b/>
      <i/>
      <sz val="10"/>
      <color indexed="9"/>
      <name val="Arial CE"/>
      <charset val="238"/>
    </font>
    <font>
      <vertAlign val="superscript"/>
      <sz val="10"/>
      <name val="Arial CE"/>
      <charset val="238"/>
    </font>
    <font>
      <b/>
      <i/>
      <sz val="10"/>
      <color indexed="9"/>
      <name val="Arial"/>
      <family val="2"/>
      <charset val="238"/>
    </font>
    <font>
      <b/>
      <sz val="11"/>
      <name val="Arial"/>
      <family val="2"/>
      <charset val="238"/>
    </font>
    <font>
      <sz val="11"/>
      <name val="Arial"/>
      <family val="2"/>
      <charset val="238"/>
    </font>
    <font>
      <b/>
      <i/>
      <sz val="11"/>
      <name val="Arial"/>
      <family val="2"/>
      <charset val="238"/>
    </font>
    <font>
      <i/>
      <sz val="11"/>
      <name val="Arial"/>
      <family val="2"/>
      <charset val="238"/>
    </font>
    <font>
      <b/>
      <sz val="11"/>
      <color indexed="11"/>
      <name val="Arial"/>
      <family val="2"/>
      <charset val="238"/>
    </font>
    <font>
      <vertAlign val="superscript"/>
      <sz val="10"/>
      <name val="Arial"/>
      <family val="2"/>
      <charset val="238"/>
    </font>
    <font>
      <sz val="12"/>
      <color indexed="8"/>
      <name val="Arial Narrow"/>
      <family val="2"/>
      <charset val="238"/>
    </font>
    <font>
      <b/>
      <sz val="12"/>
      <color indexed="16"/>
      <name val="Arial Narrow"/>
      <family val="2"/>
      <charset val="238"/>
    </font>
    <font>
      <b/>
      <sz val="12"/>
      <color indexed="8"/>
      <name val="Arial Narrow"/>
      <family val="2"/>
      <charset val="238"/>
    </font>
    <font>
      <b/>
      <sz val="11"/>
      <color indexed="16"/>
      <name val="Arial Narrow"/>
      <family val="2"/>
      <charset val="238"/>
    </font>
    <font>
      <sz val="11"/>
      <color indexed="16"/>
      <name val="Arial Narrow"/>
      <family val="2"/>
      <charset val="238"/>
    </font>
    <font>
      <sz val="12"/>
      <color indexed="8"/>
      <name val="Arial Narrow"/>
      <family val="2"/>
      <charset val="238"/>
    </font>
    <font>
      <b/>
      <i/>
      <sz val="12"/>
      <color indexed="8"/>
      <name val="Arial Narrow"/>
      <family val="2"/>
      <charset val="238"/>
    </font>
    <font>
      <b/>
      <i/>
      <sz val="11"/>
      <name val="Arial Narrow"/>
      <family val="2"/>
      <charset val="238"/>
    </font>
    <font>
      <b/>
      <i/>
      <sz val="12"/>
      <color indexed="16"/>
      <name val="Arial Narrow"/>
      <family val="2"/>
      <charset val="238"/>
    </font>
    <font>
      <b/>
      <i/>
      <sz val="14"/>
      <color indexed="8"/>
      <name val="Arial Narrow"/>
      <family val="2"/>
      <charset val="238"/>
    </font>
    <font>
      <b/>
      <i/>
      <sz val="14"/>
      <color indexed="16"/>
      <name val="Arial Narrow"/>
      <family val="2"/>
      <charset val="238"/>
    </font>
    <font>
      <b/>
      <i/>
      <sz val="16"/>
      <color indexed="16"/>
      <name val="Arial Narrow"/>
      <family val="2"/>
      <charset val="238"/>
    </font>
    <font>
      <sz val="10"/>
      <name val="Arial"/>
      <family val="2"/>
      <charset val="238"/>
    </font>
    <font>
      <sz val="8"/>
      <name val="Calibri"/>
      <family val="2"/>
      <charset val="238"/>
    </font>
    <font>
      <sz val="11"/>
      <color indexed="8"/>
      <name val="Calibri"/>
      <family val="2"/>
      <charset val="238"/>
    </font>
    <font>
      <sz val="10"/>
      <color indexed="10"/>
      <name val="Arial"/>
      <family val="2"/>
      <charset val="238"/>
    </font>
    <font>
      <sz val="10"/>
      <name val="Courier"/>
      <family val="1"/>
      <charset val="238"/>
    </font>
    <font>
      <sz val="8"/>
      <name val="Arial CE"/>
      <charset val="238"/>
    </font>
    <font>
      <sz val="13"/>
      <name val="Arial CE"/>
      <family val="2"/>
      <charset val="238"/>
    </font>
    <font>
      <i/>
      <sz val="10"/>
      <name val="Arial CE"/>
      <family val="2"/>
      <charset val="238"/>
    </font>
    <font>
      <sz val="10"/>
      <color indexed="8"/>
      <name val="Arial CE"/>
      <family val="2"/>
      <charset val="238"/>
    </font>
    <font>
      <i/>
      <sz val="10"/>
      <color indexed="8"/>
      <name val="Times New Roman CE"/>
      <family val="1"/>
      <charset val="238"/>
    </font>
    <font>
      <sz val="9"/>
      <color indexed="8"/>
      <name val="Arial CE"/>
      <family val="2"/>
      <charset val="238"/>
    </font>
    <font>
      <b/>
      <sz val="11"/>
      <color indexed="8"/>
      <name val="Arial CE"/>
      <charset val="238"/>
    </font>
    <font>
      <b/>
      <sz val="11"/>
      <color indexed="8"/>
      <name val="Arial CE"/>
      <family val="2"/>
      <charset val="238"/>
    </font>
    <font>
      <sz val="10"/>
      <color indexed="8"/>
      <name val="Times New Roman CE"/>
      <family val="1"/>
      <charset val="238"/>
    </font>
    <font>
      <b/>
      <sz val="10"/>
      <color indexed="8"/>
      <name val="Times New Roman"/>
      <family val="1"/>
      <charset val="238"/>
    </font>
    <font>
      <sz val="10"/>
      <name val="Times New Roman"/>
      <family val="1"/>
      <charset val="238"/>
    </font>
    <font>
      <sz val="9"/>
      <name val="Arial CE"/>
      <family val="2"/>
      <charset val="238"/>
    </font>
    <font>
      <sz val="9"/>
      <name val="Futura"/>
    </font>
    <font>
      <b/>
      <sz val="12"/>
      <color indexed="8"/>
      <name val="Arial CE"/>
      <family val="2"/>
      <charset val="238"/>
    </font>
    <font>
      <b/>
      <i/>
      <sz val="12"/>
      <color indexed="8"/>
      <name val="Times New Roman CE"/>
      <family val="1"/>
      <charset val="238"/>
    </font>
    <font>
      <sz val="11"/>
      <color indexed="8"/>
      <name val="Arial CE"/>
      <family val="2"/>
      <charset val="238"/>
    </font>
    <font>
      <i/>
      <sz val="10"/>
      <color indexed="8"/>
      <name val="Arial"/>
      <family val="2"/>
      <charset val="238"/>
    </font>
    <font>
      <b/>
      <sz val="10"/>
      <color indexed="8"/>
      <name val="Arial CE"/>
      <family val="2"/>
      <charset val="238"/>
    </font>
    <font>
      <sz val="10"/>
      <color indexed="8"/>
      <name val="Arial"/>
      <family val="2"/>
      <charset val="238"/>
    </font>
    <font>
      <b/>
      <sz val="10"/>
      <color indexed="8"/>
      <name val="Arial CE"/>
      <charset val="238"/>
    </font>
    <font>
      <b/>
      <sz val="10"/>
      <color indexed="8"/>
      <name val="Times New Roman CE"/>
      <family val="1"/>
      <charset val="238"/>
    </font>
    <font>
      <sz val="9"/>
      <name val="Arial"/>
      <family val="2"/>
      <charset val="238"/>
    </font>
    <font>
      <b/>
      <sz val="10"/>
      <name val="Arial CE"/>
      <family val="2"/>
      <charset val="238"/>
    </font>
    <font>
      <i/>
      <sz val="10"/>
      <color indexed="8"/>
      <name val="Times New Roman"/>
      <family val="1"/>
      <charset val="238"/>
    </font>
    <font>
      <i/>
      <sz val="10"/>
      <color indexed="8"/>
      <name val="Arial CE"/>
      <family val="2"/>
      <charset val="238"/>
    </font>
    <font>
      <sz val="13"/>
      <name val="Arial"/>
      <family val="2"/>
      <charset val="238"/>
    </font>
    <font>
      <sz val="10"/>
      <color indexed="56"/>
      <name val="Arial"/>
      <family val="2"/>
      <charset val="238"/>
    </font>
    <font>
      <sz val="10"/>
      <name val="Helv"/>
      <charset val="204"/>
    </font>
    <font>
      <sz val="18"/>
      <name val="Arial CE"/>
      <charset val="238"/>
    </font>
    <font>
      <sz val="14"/>
      <name val="Arial CE"/>
      <family val="2"/>
      <charset val="238"/>
    </font>
    <font>
      <b/>
      <sz val="10"/>
      <color indexed="56"/>
      <name val="Arial"/>
      <family val="2"/>
      <charset val="238"/>
    </font>
    <font>
      <sz val="10"/>
      <name val="Arial CE"/>
    </font>
    <font>
      <sz val="14"/>
      <name val="Arial"/>
      <family val="2"/>
      <charset val="238"/>
    </font>
    <font>
      <b/>
      <sz val="14"/>
      <name val="Arial"/>
      <family val="2"/>
      <charset val="238"/>
    </font>
    <font>
      <b/>
      <i/>
      <u/>
      <sz val="10"/>
      <name val="Arial"/>
      <family val="2"/>
      <charset val="238"/>
    </font>
    <font>
      <sz val="10"/>
      <color indexed="63"/>
      <name val="Arial"/>
      <family val="2"/>
      <charset val="238"/>
    </font>
    <font>
      <sz val="11"/>
      <name val="Calibri"/>
      <family val="2"/>
      <charset val="238"/>
    </font>
    <font>
      <b/>
      <sz val="11"/>
      <name val="Calibri"/>
      <family val="2"/>
      <charset val="238"/>
    </font>
    <font>
      <sz val="11"/>
      <color indexed="40"/>
      <name val="Calibri"/>
      <family val="2"/>
      <charset val="238"/>
    </font>
    <font>
      <i/>
      <sz val="11"/>
      <name val="Calibri"/>
      <family val="2"/>
      <charset val="238"/>
    </font>
    <font>
      <b/>
      <sz val="12"/>
      <name val="Calibri"/>
      <family val="2"/>
      <charset val="238"/>
    </font>
    <font>
      <sz val="7"/>
      <name val="Calibri"/>
      <family val="2"/>
      <charset val="238"/>
    </font>
    <font>
      <sz val="10"/>
      <color indexed="10"/>
      <name val="Calibri"/>
      <family val="2"/>
      <charset val="238"/>
    </font>
    <font>
      <sz val="10"/>
      <name val="Calibri"/>
      <family val="2"/>
      <charset val="238"/>
    </font>
    <font>
      <vertAlign val="superscript"/>
      <sz val="11"/>
      <name val="Calibri"/>
      <family val="2"/>
      <charset val="238"/>
    </font>
    <font>
      <vertAlign val="superscript"/>
      <sz val="10"/>
      <name val="Calibri"/>
      <family val="2"/>
      <charset val="238"/>
    </font>
    <font>
      <sz val="12"/>
      <name val="Calibri"/>
      <family val="2"/>
      <charset val="238"/>
    </font>
    <font>
      <sz val="10"/>
      <color indexed="8"/>
      <name val="Calibri"/>
      <family val="2"/>
      <charset val="238"/>
    </font>
    <font>
      <b/>
      <u/>
      <sz val="11"/>
      <name val="Calibri"/>
      <family val="2"/>
      <charset val="238"/>
    </font>
    <font>
      <b/>
      <sz val="9"/>
      <name val="Futura"/>
      <charset val="238"/>
    </font>
    <font>
      <b/>
      <sz val="18"/>
      <color indexed="54"/>
      <name val="Calibri Light"/>
      <family val="2"/>
      <charset val="238"/>
    </font>
    <font>
      <sz val="11"/>
      <color theme="1"/>
      <name val="Calibri"/>
      <family val="2"/>
      <charset val="238"/>
      <scheme val="minor"/>
    </font>
  </fonts>
  <fills count="58">
    <fill>
      <patternFill patternType="none"/>
    </fill>
    <fill>
      <patternFill patternType="gray125"/>
    </fill>
    <fill>
      <patternFill patternType="solid">
        <fgColor indexed="27"/>
      </patternFill>
    </fill>
    <fill>
      <patternFill patternType="solid">
        <fgColor indexed="31"/>
        <bgColor indexed="22"/>
      </patternFill>
    </fill>
    <fill>
      <patternFill patternType="solid">
        <fgColor indexed="47"/>
      </patternFill>
    </fill>
    <fill>
      <patternFill patternType="solid">
        <fgColor indexed="45"/>
        <bgColor indexed="29"/>
      </patternFill>
    </fill>
    <fill>
      <patternFill patternType="solid">
        <fgColor indexed="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31"/>
      </patternFill>
    </fill>
    <fill>
      <patternFill patternType="solid">
        <fgColor indexed="27"/>
        <bgColor indexed="41"/>
      </patternFill>
    </fill>
    <fill>
      <patternFill patternType="solid">
        <fgColor indexed="42"/>
      </patternFill>
    </fill>
    <fill>
      <patternFill patternType="solid">
        <fgColor indexed="47"/>
        <bgColor indexed="22"/>
      </patternFill>
    </fill>
    <fill>
      <patternFill patternType="solid">
        <fgColor indexed="44"/>
        <bgColor indexed="31"/>
      </patternFill>
    </fill>
    <fill>
      <patternFill patternType="solid">
        <fgColor indexed="45"/>
      </patternFill>
    </fill>
    <fill>
      <patternFill patternType="solid">
        <fgColor indexed="29"/>
        <bgColor indexed="45"/>
      </patternFill>
    </fill>
    <fill>
      <patternFill patternType="solid">
        <fgColor indexed="26"/>
        <bgColor indexed="9"/>
      </patternFill>
    </fill>
    <fill>
      <patternFill patternType="solid">
        <fgColor indexed="46"/>
      </patternFill>
    </fill>
    <fill>
      <patternFill patternType="solid">
        <fgColor indexed="44"/>
      </patternFill>
    </fill>
    <fill>
      <patternFill patternType="solid">
        <fgColor indexed="22"/>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19"/>
        <bgColor indexed="23"/>
      </patternFill>
    </fill>
    <fill>
      <patternFill patternType="solid">
        <fgColor indexed="29"/>
      </patternFill>
    </fill>
    <fill>
      <patternFill patternType="solid">
        <fgColor indexed="11"/>
      </patternFill>
    </fill>
    <fill>
      <patternFill patternType="solid">
        <fgColor indexed="43"/>
        <bgColor indexed="26"/>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7"/>
      </patternFill>
    </fill>
    <fill>
      <patternFill patternType="solid">
        <fgColor indexed="52"/>
        <bgColor indexed="51"/>
      </patternFill>
    </fill>
    <fill>
      <patternFill patternType="solid">
        <fgColor indexed="60"/>
        <bgColor indexed="25"/>
      </patternFill>
    </fill>
    <fill>
      <patternFill patternType="solid">
        <fgColor indexed="30"/>
      </patternFill>
    </fill>
    <fill>
      <patternFill patternType="solid">
        <fgColor indexed="25"/>
        <bgColor indexed="61"/>
      </patternFill>
    </fill>
    <fill>
      <patternFill patternType="solid">
        <fgColor indexed="50"/>
        <b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48"/>
        <bgColor indexed="30"/>
      </patternFill>
    </fill>
    <fill>
      <patternFill patternType="solid">
        <fgColor indexed="10"/>
      </patternFill>
    </fill>
    <fill>
      <patternFill patternType="solid">
        <fgColor indexed="54"/>
        <bgColor indexed="23"/>
      </patternFill>
    </fill>
    <fill>
      <patternFill patternType="solid">
        <fgColor indexed="53"/>
      </patternFill>
    </fill>
    <fill>
      <patternFill patternType="solid">
        <fgColor indexed="10"/>
        <bgColor indexed="60"/>
      </patternFill>
    </fill>
    <fill>
      <patternFill patternType="solid">
        <fgColor indexed="9"/>
        <bgColor indexed="26"/>
      </patternFill>
    </fill>
    <fill>
      <patternFill patternType="solid">
        <fgColor indexed="55"/>
      </patternFill>
    </fill>
    <fill>
      <patternFill patternType="solid">
        <fgColor indexed="55"/>
        <bgColor indexed="23"/>
      </patternFill>
    </fill>
    <fill>
      <patternFill patternType="solid">
        <fgColor indexed="22"/>
        <bgColor indexed="31"/>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19"/>
        <bgColor indexed="64"/>
      </patternFill>
    </fill>
    <fill>
      <patternFill patternType="solid">
        <fgColor indexed="13"/>
        <bgColor indexed="64"/>
      </patternFill>
    </fill>
    <fill>
      <patternFill patternType="solid">
        <fgColor indexed="9"/>
        <bgColor indexed="64"/>
      </patternFill>
    </fill>
    <fill>
      <patternFill patternType="solid">
        <fgColor indexed="5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42"/>
      </bottom>
      <diagonal/>
    </border>
    <border>
      <left/>
      <right/>
      <top/>
      <bottom style="medium">
        <color indexed="30"/>
      </bottom>
      <diagonal/>
    </border>
    <border>
      <left/>
      <right/>
      <top/>
      <bottom style="medium">
        <color indexed="4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double">
        <color indexed="60"/>
      </bottom>
      <diagonal/>
    </border>
    <border>
      <left style="double">
        <color indexed="8"/>
      </left>
      <right style="double">
        <color indexed="8"/>
      </right>
      <top style="double">
        <color indexed="8"/>
      </top>
      <bottom style="double">
        <color indexed="8"/>
      </bottom>
      <diagonal/>
    </border>
    <border>
      <left/>
      <right/>
      <top style="thin">
        <color indexed="8"/>
      </top>
      <bottom style="double">
        <color indexed="8"/>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medium">
        <color indexed="64"/>
      </bottom>
      <diagonal/>
    </border>
    <border>
      <left/>
      <right/>
      <top style="double">
        <color indexed="64"/>
      </top>
      <bottom/>
      <diagonal/>
    </border>
    <border>
      <left/>
      <right/>
      <top style="medium">
        <color indexed="64"/>
      </top>
      <bottom/>
      <diagonal/>
    </border>
    <border>
      <left/>
      <right/>
      <top style="double">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711">
    <xf numFmtId="0" fontId="0" fillId="0" borderId="0"/>
    <xf numFmtId="0" fontId="10" fillId="0" borderId="0"/>
    <xf numFmtId="0" fontId="31"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0" borderId="0"/>
    <xf numFmtId="0" fontId="33" fillId="0" borderId="0"/>
    <xf numFmtId="0" fontId="32" fillId="0" borderId="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5"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8" fillId="16" borderId="0" applyNumberFormat="0" applyBorder="0" applyAlignment="0" applyProtection="0"/>
    <xf numFmtId="0" fontId="1" fillId="16" borderId="0" applyNumberFormat="0" applyBorder="0" applyAlignment="0" applyProtection="0"/>
    <xf numFmtId="0" fontId="1" fillId="26"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29"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3" borderId="0" applyNumberFormat="0" applyBorder="0" applyAlignment="0" applyProtection="0"/>
    <xf numFmtId="0" fontId="14" fillId="3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26"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3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20"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34" fillId="47" borderId="1" applyNumberFormat="0" applyAlignment="0" applyProtection="0"/>
    <xf numFmtId="0" fontId="26" fillId="48" borderId="2" applyNumberFormat="0" applyAlignment="0" applyProtection="0"/>
    <xf numFmtId="0" fontId="26" fillId="49" borderId="2" applyNumberFormat="0" applyAlignment="0" applyProtection="0"/>
    <xf numFmtId="0" fontId="26" fillId="49" borderId="2" applyNumberFormat="0" applyAlignment="0" applyProtection="0"/>
    <xf numFmtId="0" fontId="26" fillId="49" borderId="2" applyNumberFormat="0" applyAlignment="0" applyProtection="0"/>
    <xf numFmtId="0" fontId="26" fillId="49" borderId="2" applyNumberFormat="0" applyAlignment="0" applyProtection="0"/>
    <xf numFmtId="0" fontId="26" fillId="49" borderId="2" applyNumberFormat="0" applyAlignment="0" applyProtection="0"/>
    <xf numFmtId="0" fontId="26" fillId="49" borderId="2" applyNumberFormat="0" applyAlignment="0" applyProtection="0"/>
    <xf numFmtId="0" fontId="26" fillId="49" borderId="2" applyNumberFormat="0" applyAlignment="0" applyProtection="0"/>
    <xf numFmtId="187" fontId="148" fillId="0" borderId="0" applyFont="0" applyFill="0" applyBorder="0" applyAlignment="0" applyProtection="0"/>
    <xf numFmtId="43" fontId="148" fillId="0" borderId="0" applyFont="0" applyFill="0" applyBorder="0" applyAlignment="0" applyProtection="0"/>
    <xf numFmtId="188" fontId="14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1" fontId="5"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xf numFmtId="188" fontId="3" fillId="0" borderId="0" applyFont="0" applyFill="0" applyBorder="0" applyAlignment="0" applyProtection="0"/>
    <xf numFmtId="171" fontId="3" fillId="0" borderId="0" applyFont="0" applyFill="0" applyBorder="0" applyAlignment="0" applyProtection="0"/>
    <xf numFmtId="3" fontId="8" fillId="0" borderId="0" applyFill="0" applyBorder="0" applyAlignment="0" applyProtection="0"/>
    <xf numFmtId="3" fontId="35" fillId="0" borderId="0" applyFill="0" applyBorder="0" applyAlignment="0" applyProtection="0"/>
    <xf numFmtId="3" fontId="1" fillId="0" borderId="0" applyFill="0" applyBorder="0" applyAlignment="0" applyProtection="0"/>
    <xf numFmtId="178" fontId="8" fillId="0" borderId="0" applyFill="0" applyBorder="0" applyAlignment="0" applyProtection="0"/>
    <xf numFmtId="178" fontId="35" fillId="0" borderId="0" applyFill="0" applyBorder="0" applyAlignment="0" applyProtection="0"/>
    <xf numFmtId="178" fontId="1" fillId="0" borderId="0" applyFill="0" applyBorder="0" applyAlignment="0" applyProtection="0"/>
    <xf numFmtId="44" fontId="1" fillId="0" borderId="0" applyFont="0" applyFill="0" applyBorder="0" applyAlignment="0" applyProtection="0"/>
    <xf numFmtId="0" fontId="15" fillId="7" borderId="0" applyNumberFormat="0" applyBorder="0" applyAlignment="0" applyProtection="0"/>
    <xf numFmtId="0" fontId="15" fillId="12" borderId="0" applyNumberFormat="0" applyBorder="0" applyAlignment="0" applyProtection="0"/>
    <xf numFmtId="0" fontId="36" fillId="0" borderId="3" applyAlignment="0"/>
    <xf numFmtId="0" fontId="37" fillId="0" borderId="3" applyAlignment="0"/>
    <xf numFmtId="182" fontId="60" fillId="0" borderId="0" applyFont="0" applyFill="0" applyBorder="0" applyAlignment="0" applyProtection="0"/>
    <xf numFmtId="164" fontId="3" fillId="0" borderId="0"/>
    <xf numFmtId="165" fontId="3"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9" fontId="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9" fillId="0" borderId="4"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0" fillId="0" borderId="6"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21" fillId="0" borderId="8"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2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9" fillId="4" borderId="1" applyNumberFormat="0" applyAlignment="0" applyProtection="0"/>
    <xf numFmtId="0" fontId="29" fillId="27" borderId="1" applyNumberFormat="0" applyAlignment="0" applyProtection="0"/>
    <xf numFmtId="0" fontId="29" fillId="27" borderId="1" applyNumberFormat="0" applyAlignment="0" applyProtection="0"/>
    <xf numFmtId="0" fontId="29" fillId="27" borderId="1" applyNumberFormat="0" applyAlignment="0" applyProtection="0"/>
    <xf numFmtId="0" fontId="29" fillId="27" borderId="1" applyNumberFormat="0" applyAlignment="0" applyProtection="0"/>
    <xf numFmtId="0" fontId="29" fillId="27" borderId="1" applyNumberFormat="0" applyAlignment="0" applyProtection="0"/>
    <xf numFmtId="0" fontId="29" fillId="27" borderId="1" applyNumberFormat="0" applyAlignment="0" applyProtection="0"/>
    <xf numFmtId="0" fontId="29" fillId="27" borderId="1" applyNumberFormat="0" applyAlignment="0" applyProtection="0"/>
    <xf numFmtId="0" fontId="17" fillId="50" borderId="10" applyNumberFormat="0" applyAlignment="0" applyProtection="0"/>
    <xf numFmtId="0" fontId="17" fillId="50" borderId="10" applyNumberFormat="0" applyAlignment="0" applyProtection="0"/>
    <xf numFmtId="0" fontId="17" fillId="20" borderId="10" applyNumberFormat="0" applyAlignment="0" applyProtection="0"/>
    <xf numFmtId="0" fontId="25"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1" fillId="0" borderId="4" applyNumberFormat="0" applyFill="0" applyAlignment="0" applyProtection="0"/>
    <xf numFmtId="0" fontId="20" fillId="0" borderId="6" applyNumberFormat="0" applyFill="0" applyAlignment="0" applyProtection="0"/>
    <xf numFmtId="0" fontId="42" fillId="0" borderId="6" applyNumberFormat="0" applyFill="0" applyAlignment="0" applyProtection="0"/>
    <xf numFmtId="0" fontId="21" fillId="0" borderId="8" applyNumberFormat="0" applyFill="0" applyAlignment="0" applyProtection="0"/>
    <xf numFmtId="0" fontId="43" fillId="0" borderId="8" applyNumberFormat="0" applyFill="0" applyAlignment="0" applyProtection="0"/>
    <xf numFmtId="0" fontId="21"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7" fillId="0" borderId="0" applyNumberFormat="0" applyFill="0" applyBorder="0" applyAlignment="0" applyProtection="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45" fillId="0" borderId="0" applyAlignment="0"/>
    <xf numFmtId="4" fontId="45" fillId="0" borderId="0" applyAlignment="0"/>
    <xf numFmtId="4" fontId="45" fillId="0" borderId="0" applyAlignment="0"/>
    <xf numFmtId="4" fontId="45" fillId="0" borderId="0" applyAlignment="0"/>
    <xf numFmtId="4" fontId="45" fillId="0" borderId="0" applyAlignment="0"/>
    <xf numFmtId="4" fontId="45" fillId="0" borderId="0" applyAlignment="0"/>
    <xf numFmtId="4" fontId="45" fillId="0" borderId="0" applyAlignment="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5" fillId="0" borderId="0"/>
    <xf numFmtId="0" fontId="11" fillId="0" borderId="0"/>
    <xf numFmtId="0" fontId="5" fillId="0" borderId="0"/>
    <xf numFmtId="0" fontId="13" fillId="0" borderId="0"/>
    <xf numFmtId="0" fontId="13" fillId="0" borderId="0"/>
    <xf numFmtId="0" fontId="46" fillId="0" borderId="0"/>
    <xf numFmtId="0" fontId="3" fillId="0" borderId="0"/>
    <xf numFmtId="0" fontId="5" fillId="0" borderId="0"/>
    <xf numFmtId="0" fontId="3" fillId="0" borderId="0"/>
    <xf numFmtId="0" fontId="46"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95"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3" fillId="0" borderId="0"/>
    <xf numFmtId="0" fontId="47" fillId="0" borderId="0">
      <alignment horizontal="justify" vertical="top"/>
    </xf>
    <xf numFmtId="0" fontId="5" fillId="0" borderId="0"/>
    <xf numFmtId="0" fontId="9" fillId="0" borderId="0"/>
    <xf numFmtId="0" fontId="48" fillId="0" borderId="0"/>
    <xf numFmtId="0" fontId="48" fillId="0" borderId="0"/>
    <xf numFmtId="0" fontId="13" fillId="0" borderId="0"/>
    <xf numFmtId="0" fontId="13"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3" fillId="0" borderId="0"/>
    <xf numFmtId="0" fontId="46" fillId="0" borderId="0"/>
    <xf numFmtId="0" fontId="13"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9" fillId="0" borderId="0"/>
    <xf numFmtId="0" fontId="9"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168" fillId="0" borderId="0"/>
    <xf numFmtId="0" fontId="8" fillId="0" borderId="0"/>
    <xf numFmtId="0" fontId="1" fillId="0" borderId="0"/>
    <xf numFmtId="0" fontId="8" fillId="0" borderId="0"/>
    <xf numFmtId="0" fontId="1" fillId="0" borderId="0"/>
    <xf numFmtId="0" fontId="9" fillId="0" borderId="0"/>
    <xf numFmtId="0" fontId="3"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48" fillId="0" borderId="0"/>
    <xf numFmtId="0" fontId="48" fillId="0" borderId="0"/>
    <xf numFmtId="0" fontId="3" fillId="0" borderId="0"/>
    <xf numFmtId="0" fontId="49" fillId="0" borderId="0"/>
    <xf numFmtId="0" fontId="9" fillId="0" borderId="0"/>
    <xf numFmtId="0" fontId="48" fillId="0" borderId="0"/>
    <xf numFmtId="0" fontId="48" fillId="0" borderId="0"/>
    <xf numFmtId="0" fontId="9" fillId="0" borderId="0"/>
    <xf numFmtId="0" fontId="48" fillId="0" borderId="0"/>
    <xf numFmtId="0" fontId="48" fillId="0" borderId="0"/>
    <xf numFmtId="0" fontId="9" fillId="0" borderId="0"/>
    <xf numFmtId="0" fontId="9" fillId="0" borderId="0"/>
    <xf numFmtId="0" fontId="48" fillId="0" borderId="0"/>
    <xf numFmtId="0" fontId="48" fillId="0" borderId="0"/>
    <xf numFmtId="0" fontId="9" fillId="0" borderId="0"/>
    <xf numFmtId="0" fontId="48" fillId="0" borderId="0"/>
    <xf numFmtId="0" fontId="48" fillId="0" borderId="0"/>
    <xf numFmtId="0" fontId="48" fillId="0" borderId="0"/>
    <xf numFmtId="0" fontId="48" fillId="0" borderId="0"/>
    <xf numFmtId="0" fontId="9" fillId="0" borderId="0"/>
    <xf numFmtId="0" fontId="48" fillId="0" borderId="0"/>
    <xf numFmtId="0" fontId="48" fillId="0" borderId="0"/>
    <xf numFmtId="0" fontId="3" fillId="0" borderId="0"/>
    <xf numFmtId="0" fontId="3" fillId="0" borderId="0"/>
    <xf numFmtId="0" fontId="3" fillId="0" borderId="0"/>
    <xf numFmtId="0" fontId="3" fillId="0" borderId="0"/>
    <xf numFmtId="0" fontId="49" fillId="0" borderId="0"/>
    <xf numFmtId="0" fontId="50" fillId="0" borderId="0"/>
    <xf numFmtId="0" fontId="50" fillId="0" borderId="0"/>
    <xf numFmtId="0" fontId="168" fillId="0" borderId="0"/>
    <xf numFmtId="0" fontId="3" fillId="0" borderId="0"/>
    <xf numFmtId="0" fontId="51" fillId="0" borderId="0"/>
    <xf numFmtId="0" fontId="3" fillId="0" borderId="0"/>
    <xf numFmtId="0" fontId="8" fillId="0" borderId="0"/>
    <xf numFmtId="0" fontId="1" fillId="0" borderId="0"/>
    <xf numFmtId="0" fontId="8" fillId="0" borderId="0"/>
    <xf numFmtId="0" fontId="1"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3" fillId="0" borderId="0"/>
    <xf numFmtId="0" fontId="3" fillId="0" borderId="0"/>
    <xf numFmtId="0" fontId="5" fillId="0" borderId="0"/>
    <xf numFmtId="0" fontId="3" fillId="0" borderId="0"/>
    <xf numFmtId="0" fontId="6" fillId="0" borderId="0"/>
    <xf numFmtId="0" fontId="5" fillId="0" borderId="0"/>
    <xf numFmtId="0" fontId="3" fillId="0" borderId="0"/>
    <xf numFmtId="0" fontId="5" fillId="0" borderId="0"/>
    <xf numFmtId="0" fontId="22" fillId="22"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22" fillId="27" borderId="0" applyNumberFormat="0" applyBorder="0" applyAlignment="0" applyProtection="0"/>
    <xf numFmtId="0" fontId="53" fillId="27" borderId="0" applyNumberFormat="0" applyBorder="0" applyAlignment="0" applyProtection="0"/>
    <xf numFmtId="0" fontId="3" fillId="0" borderId="0"/>
    <xf numFmtId="179" fontId="54" fillId="0" borderId="0"/>
    <xf numFmtId="179" fontId="54" fillId="0" borderId="0"/>
    <xf numFmtId="179" fontId="116" fillId="0" borderId="0"/>
    <xf numFmtId="0" fontId="148" fillId="0" borderId="0"/>
    <xf numFmtId="0" fontId="3" fillId="0" borderId="0"/>
    <xf numFmtId="0" fontId="112" fillId="0" borderId="0"/>
    <xf numFmtId="0" fontId="3" fillId="0" borderId="0"/>
    <xf numFmtId="0" fontId="5" fillId="0" borderId="0"/>
    <xf numFmtId="0" fontId="148" fillId="0" borderId="0"/>
    <xf numFmtId="0" fontId="1" fillId="0" borderId="0"/>
    <xf numFmtId="0" fontId="3" fillId="0" borderId="0"/>
    <xf numFmtId="0" fontId="5" fillId="8" borderId="13" applyNumberFormat="0" applyFon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0" fontId="3" fillId="17" borderId="13" applyNumberFormat="0" applyAlignment="0" applyProtection="0"/>
    <xf numFmtId="9" fontId="11" fillId="0" borderId="0" applyFill="0" applyBorder="0" applyAlignment="0" applyProtection="0"/>
    <xf numFmtId="9" fontId="46"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ill="0" applyBorder="0" applyAlignment="0" applyProtection="0"/>
    <xf numFmtId="0" fontId="3" fillId="17" borderId="13" applyNumberFormat="0" applyAlignment="0" applyProtection="0"/>
    <xf numFmtId="0" fontId="13" fillId="17" borderId="13" applyNumberFormat="0" applyAlignment="0" applyProtection="0"/>
    <xf numFmtId="0" fontId="13" fillId="17" borderId="13" applyNumberFormat="0" applyAlignment="0" applyProtection="0"/>
    <xf numFmtId="0" fontId="23" fillId="0" borderId="0" applyNumberFormat="0" applyFill="0" applyBorder="0" applyAlignment="0" applyProtection="0"/>
    <xf numFmtId="0" fontId="17" fillId="20"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17" fillId="47" borderId="10" applyNumberFormat="0" applyAlignment="0" applyProtection="0"/>
    <xf numFmtId="0" fontId="24" fillId="0" borderId="0" applyNumberFormat="0" applyFill="0" applyBorder="0" applyAlignment="0" applyProtection="0"/>
    <xf numFmtId="0" fontId="55" fillId="0" borderId="0" applyBorder="0" applyProtection="0">
      <alignment vertical="top" wrapText="1"/>
    </xf>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25" fillId="0" borderId="11" applyNumberFormat="0" applyFill="0" applyAlignment="0" applyProtection="0"/>
    <xf numFmtId="0" fontId="22" fillId="0" borderId="14" applyNumberFormat="0" applyFill="0" applyAlignment="0" applyProtection="0"/>
    <xf numFmtId="0" fontId="26" fillId="49" borderId="2" applyNumberFormat="0" applyAlignment="0" applyProtection="0"/>
    <xf numFmtId="49" fontId="56" fillId="50" borderId="15">
      <alignment horizontal="center" vertical="top" wrapText="1"/>
    </xf>
    <xf numFmtId="49" fontId="57" fillId="50" borderId="15">
      <alignment horizontal="center" vertical="top" wrapText="1"/>
    </xf>
    <xf numFmtId="49" fontId="56" fillId="50" borderId="15">
      <alignment horizontal="center" vertical="top" wrapText="1"/>
    </xf>
    <xf numFmtId="0" fontId="27" fillId="50" borderId="1" applyNumberFormat="0" applyAlignment="0" applyProtection="0"/>
    <xf numFmtId="0" fontId="27" fillId="50" borderId="1" applyNumberFormat="0" applyAlignment="0" applyProtection="0"/>
    <xf numFmtId="0" fontId="58" fillId="50" borderId="1" applyNumberFormat="0" applyAlignment="0" applyProtection="0"/>
    <xf numFmtId="0" fontId="58" fillId="50" borderId="1" applyNumberFormat="0" applyAlignment="0" applyProtection="0"/>
    <xf numFmtId="4" fontId="3" fillId="0" borderId="16" applyAlignment="0"/>
    <xf numFmtId="4" fontId="3" fillId="0" borderId="16" applyAlignment="0"/>
    <xf numFmtId="4" fontId="3" fillId="0" borderId="16" applyAlignment="0"/>
    <xf numFmtId="4" fontId="3" fillId="0" borderId="16" applyAlignment="0"/>
    <xf numFmtId="4" fontId="3" fillId="0" borderId="16" applyAlignment="0"/>
    <xf numFmtId="4" fontId="3" fillId="0" borderId="16" applyAlignment="0"/>
    <xf numFmtId="4" fontId="3" fillId="0" borderId="16" applyAlignment="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6" fillId="0" borderId="0"/>
    <xf numFmtId="0" fontId="13" fillId="0" borderId="0"/>
    <xf numFmtId="0" fontId="31" fillId="0" borderId="0"/>
    <xf numFmtId="0" fontId="10" fillId="0" borderId="0"/>
    <xf numFmtId="0" fontId="144" fillId="0" borderId="0"/>
    <xf numFmtId="0" fontId="1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44" fontId="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5"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5"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0" fontId="5" fillId="0" borderId="0" applyFont="0" applyFill="0" applyBorder="0" applyAlignment="0" applyProtection="0"/>
    <xf numFmtId="178" fontId="8" fillId="0" borderId="0" applyFill="0" applyBorder="0" applyAlignment="0" applyProtection="0"/>
    <xf numFmtId="178" fontId="35" fillId="0" borderId="0" applyFill="0" applyBorder="0" applyAlignment="0" applyProtection="0"/>
    <xf numFmtId="178" fontId="1" fillId="0" borderId="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5" fillId="0" borderId="0" applyFont="0" applyFill="0" applyBorder="0" applyAlignment="0" applyProtection="0"/>
    <xf numFmtId="178" fontId="3" fillId="0" borderId="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3" fillId="0" borderId="0" applyFill="0" applyBorder="0" applyAlignment="0" applyProtection="0"/>
    <xf numFmtId="178" fontId="8" fillId="0" borderId="0" applyFill="0" applyBorder="0" applyAlignment="0" applyProtection="0"/>
    <xf numFmtId="178" fontId="35" fillId="0" borderId="0" applyFill="0" applyBorder="0" applyAlignment="0" applyProtection="0"/>
    <xf numFmtId="178" fontId="1" fillId="0" borderId="0" applyFill="0" applyBorder="0" applyAlignment="0" applyProtection="0"/>
    <xf numFmtId="178" fontId="13" fillId="0" borderId="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0" fontId="9" fillId="0" borderId="0" applyFont="0" applyFill="0" applyBorder="0" applyAlignment="0" applyProtection="0"/>
    <xf numFmtId="178" fontId="35" fillId="0" borderId="0" applyFill="0" applyBorder="0" applyAlignment="0" applyProtection="0"/>
    <xf numFmtId="178" fontId="8" fillId="0" borderId="0" applyFill="0" applyBorder="0" applyAlignment="0" applyProtection="0"/>
    <xf numFmtId="178" fontId="1" fillId="0" borderId="0" applyFill="0" applyBorder="0" applyAlignment="0" applyProtection="0"/>
    <xf numFmtId="171" fontId="114"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7" fontId="3"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7" fontId="46" fillId="0" borderId="0" applyFill="0" applyBorder="0" applyAlignment="0" applyProtection="0"/>
    <xf numFmtId="177" fontId="3"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7" fontId="46" fillId="0" borderId="0" applyFill="0" applyBorder="0" applyAlignment="0" applyProtection="0"/>
    <xf numFmtId="177" fontId="3"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7" fontId="46" fillId="0" borderId="0" applyFill="0" applyBorder="0" applyAlignment="0" applyProtection="0"/>
    <xf numFmtId="177" fontId="3" fillId="0" borderId="0" applyFill="0" applyBorder="0" applyAlignment="0" applyProtection="0"/>
    <xf numFmtId="177" fontId="46" fillId="0" borderId="0" applyFill="0" applyBorder="0" applyAlignment="0" applyProtection="0"/>
    <xf numFmtId="171" fontId="5"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7" fontId="3" fillId="0" borderId="0" applyFill="0" applyBorder="0" applyAlignment="0" applyProtection="0"/>
    <xf numFmtId="177" fontId="46"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80" fontId="8" fillId="0" borderId="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77" fontId="13"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8" fillId="0" borderId="0" applyFont="0" applyFill="0" applyBorder="0" applyAlignment="0" applyProtection="0"/>
    <xf numFmtId="171" fontId="5"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1"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1"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171" fontId="1"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81" fontId="13" fillId="0" borderId="0" applyFill="0" applyBorder="0" applyAlignment="0" applyProtection="0"/>
    <xf numFmtId="181" fontId="13" fillId="0" borderId="0" applyFill="0" applyBorder="0" applyAlignment="0" applyProtection="0"/>
    <xf numFmtId="181" fontId="13" fillId="0" borderId="0" applyFill="0" applyBorder="0" applyAlignment="0" applyProtection="0"/>
    <xf numFmtId="181" fontId="13"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77" fontId="3"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76" fontId="13"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6" fontId="13"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8" fillId="0" borderId="0" applyFill="0" applyBorder="0" applyAlignment="0" applyProtection="0"/>
    <xf numFmtId="180" fontId="1" fillId="0" borderId="0" applyFill="0" applyBorder="0" applyAlignment="0" applyProtection="0"/>
    <xf numFmtId="43" fontId="1" fillId="0" borderId="0" applyFont="0" applyFill="0" applyBorder="0" applyAlignment="0" applyProtection="0"/>
    <xf numFmtId="181" fontId="13"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80" fontId="8" fillId="0" borderId="0" applyFill="0" applyBorder="0" applyAlignment="0" applyProtection="0"/>
    <xf numFmtId="180" fontId="8"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80" fontId="35" fillId="0" borderId="0" applyFill="0" applyBorder="0" applyAlignment="0" applyProtection="0"/>
    <xf numFmtId="180" fontId="1"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8" fillId="0" borderId="0" applyFill="0" applyBorder="0" applyAlignment="0" applyProtection="0"/>
    <xf numFmtId="177" fontId="35" fillId="0" borderId="0" applyFill="0" applyBorder="0" applyAlignment="0" applyProtection="0"/>
    <xf numFmtId="177" fontId="1" fillId="0" borderId="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1" fillId="0" borderId="0" applyFont="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177" fontId="35" fillId="0" borderId="0" applyFill="0" applyBorder="0" applyAlignment="0" applyProtection="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0" fontId="3" fillId="0" borderId="0"/>
    <xf numFmtId="177" fontId="8" fillId="0" borderId="0" applyFill="0" applyBorder="0" applyAlignment="0" applyProtection="0"/>
    <xf numFmtId="177" fontId="1" fillId="0" borderId="0" applyFill="0" applyBorder="0" applyAlignment="0" applyProtection="0"/>
    <xf numFmtId="171" fontId="9"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0" fontId="3" fillId="0" borderId="0"/>
    <xf numFmtId="0" fontId="3" fillId="0" borderId="0"/>
    <xf numFmtId="171"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9" fillId="0" borderId="0" applyFont="0" applyFill="0" applyBorder="0" applyAlignment="0" applyProtection="0"/>
    <xf numFmtId="171" fontId="9"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71" fontId="9"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0" fontId="3" fillId="0" borderId="0"/>
    <xf numFmtId="0" fontId="3" fillId="0" borderId="0"/>
    <xf numFmtId="0" fontId="3" fillId="0" borderId="0"/>
    <xf numFmtId="0" fontId="3" fillId="0" borderId="0"/>
    <xf numFmtId="171" fontId="9" fillId="0" borderId="0" applyFont="0" applyFill="0" applyBorder="0" applyAlignment="0" applyProtection="0"/>
    <xf numFmtId="0" fontId="3" fillId="0" borderId="0"/>
    <xf numFmtId="0" fontId="3" fillId="0" borderId="0"/>
    <xf numFmtId="171"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1280">
    <xf numFmtId="0" fontId="0" fillId="0" borderId="0" xfId="0"/>
    <xf numFmtId="0" fontId="4" fillId="0" borderId="0" xfId="0" applyFont="1" applyFill="1" applyAlignment="1" applyProtection="1">
      <alignment horizontal="left" vertical="top" wrapText="1"/>
    </xf>
    <xf numFmtId="49" fontId="61" fillId="0" borderId="0" xfId="0" applyNumberFormat="1" applyFont="1" applyFill="1" applyBorder="1" applyAlignment="1" applyProtection="1">
      <alignment vertical="top" wrapText="1"/>
    </xf>
    <xf numFmtId="0" fontId="61" fillId="0" borderId="0" xfId="0" applyFont="1" applyFill="1" applyBorder="1" applyAlignment="1" applyProtection="1">
      <alignment horizontal="right" wrapText="1"/>
    </xf>
    <xf numFmtId="4" fontId="61" fillId="0" borderId="0" xfId="1920" applyNumberFormat="1" applyFont="1" applyFill="1" applyBorder="1" applyAlignment="1" applyProtection="1">
      <alignment horizontal="right" wrapText="1"/>
    </xf>
    <xf numFmtId="4" fontId="61" fillId="0" borderId="0" xfId="1815" applyNumberFormat="1" applyFont="1" applyFill="1" applyAlignment="1" applyProtection="1">
      <alignment horizontal="right"/>
      <protection locked="0"/>
    </xf>
    <xf numFmtId="0" fontId="61" fillId="0" borderId="0" xfId="0" applyFont="1" applyFill="1" applyAlignment="1" applyProtection="1">
      <alignment horizontal="left" vertical="top" wrapText="1"/>
    </xf>
    <xf numFmtId="44" fontId="61" fillId="0" borderId="0" xfId="0" applyNumberFormat="1" applyFont="1" applyFill="1" applyBorder="1" applyAlignment="1" applyProtection="1">
      <alignment horizontal="right" wrapText="1"/>
    </xf>
    <xf numFmtId="49" fontId="61" fillId="0" borderId="0" xfId="0" applyNumberFormat="1" applyFont="1" applyFill="1" applyAlignment="1" applyProtection="1">
      <alignment horizontal="left" vertical="top"/>
    </xf>
    <xf numFmtId="49" fontId="62" fillId="0" borderId="0" xfId="0" applyNumberFormat="1" applyFont="1" applyFill="1" applyAlignment="1" applyProtection="1">
      <alignment vertical="top" wrapText="1"/>
    </xf>
    <xf numFmtId="4" fontId="61" fillId="0" borderId="0" xfId="0" applyNumberFormat="1" applyFont="1" applyFill="1" applyAlignment="1" applyProtection="1">
      <alignment horizontal="right" wrapText="1"/>
    </xf>
    <xf numFmtId="4" fontId="61" fillId="0" borderId="0" xfId="1920" applyNumberFormat="1" applyFont="1" applyFill="1" applyAlignment="1" applyProtection="1">
      <alignment horizontal="right" wrapText="1"/>
      <protection locked="0"/>
    </xf>
    <xf numFmtId="0" fontId="61" fillId="0" borderId="0" xfId="0" applyFont="1" applyFill="1" applyBorder="1" applyAlignment="1" applyProtection="1">
      <alignment horizontal="left" vertical="top" wrapText="1"/>
    </xf>
    <xf numFmtId="49" fontId="61" fillId="0" borderId="0" xfId="0" applyNumberFormat="1" applyFont="1" applyFill="1" applyAlignment="1" applyProtection="1">
      <alignment vertical="top" wrapText="1"/>
    </xf>
    <xf numFmtId="4" fontId="61" fillId="0" borderId="0" xfId="1920" applyNumberFormat="1" applyFont="1" applyFill="1" applyAlignment="1" applyProtection="1">
      <alignment horizontal="right" wrapText="1"/>
    </xf>
    <xf numFmtId="49" fontId="61" fillId="0" borderId="0" xfId="0" applyNumberFormat="1" applyFont="1" applyFill="1" applyAlignment="1" applyProtection="1">
      <alignment horizontal="left" vertical="top" wrapText="1"/>
    </xf>
    <xf numFmtId="0" fontId="63" fillId="0" borderId="0" xfId="2636" applyFont="1" applyFill="1" applyBorder="1" applyAlignment="1" applyProtection="1">
      <alignment vertical="top" wrapText="1"/>
    </xf>
    <xf numFmtId="49" fontId="61" fillId="0" borderId="0" xfId="0" applyNumberFormat="1" applyFont="1" applyFill="1" applyBorder="1" applyAlignment="1" applyProtection="1">
      <alignment horizontal="left" vertical="top"/>
    </xf>
    <xf numFmtId="4" fontId="61" fillId="0" borderId="0" xfId="0" applyNumberFormat="1" applyFont="1" applyFill="1" applyBorder="1" applyAlignment="1" applyProtection="1">
      <alignment horizontal="right" wrapText="1"/>
    </xf>
    <xf numFmtId="4" fontId="61" fillId="0" borderId="0" xfId="1920" applyNumberFormat="1" applyFont="1" applyFill="1" applyBorder="1" applyAlignment="1" applyProtection="1">
      <alignment horizontal="right" wrapText="1"/>
      <protection locked="0"/>
    </xf>
    <xf numFmtId="44" fontId="62" fillId="0" borderId="0" xfId="1815" applyNumberFormat="1" applyFont="1" applyFill="1" applyBorder="1" applyAlignment="1" applyProtection="1">
      <alignment horizontal="right"/>
    </xf>
    <xf numFmtId="49" fontId="61" fillId="0" borderId="0" xfId="0" applyNumberFormat="1" applyFont="1" applyFill="1" applyAlignment="1" applyProtection="1">
      <alignment horizontal="right" vertical="top"/>
    </xf>
    <xf numFmtId="4" fontId="62" fillId="0" borderId="0" xfId="1920" applyNumberFormat="1" applyFont="1" applyFill="1" applyAlignment="1" applyProtection="1">
      <alignment horizontal="right"/>
    </xf>
    <xf numFmtId="4" fontId="62" fillId="0" borderId="0" xfId="1920" applyNumberFormat="1" applyFont="1" applyFill="1" applyAlignment="1" applyProtection="1">
      <alignment horizontal="right"/>
      <protection locked="0"/>
    </xf>
    <xf numFmtId="0" fontId="61" fillId="0" borderId="0" xfId="0" applyFont="1" applyFill="1" applyBorder="1" applyProtection="1"/>
    <xf numFmtId="0" fontId="61" fillId="0" borderId="0" xfId="0" applyFont="1" applyFill="1" applyProtection="1"/>
    <xf numFmtId="44" fontId="61" fillId="0" borderId="0" xfId="1815" applyNumberFormat="1" applyFont="1" applyFill="1" applyBorder="1" applyAlignment="1" applyProtection="1">
      <alignment horizontal="right"/>
    </xf>
    <xf numFmtId="49" fontId="61" fillId="0" borderId="0" xfId="0" applyNumberFormat="1" applyFont="1" applyFill="1" applyAlignment="1" applyProtection="1">
      <alignment vertical="top"/>
    </xf>
    <xf numFmtId="4" fontId="61" fillId="0" borderId="0" xfId="1920" applyNumberFormat="1" applyFont="1" applyFill="1" applyAlignment="1" applyProtection="1">
      <alignment horizontal="right"/>
    </xf>
    <xf numFmtId="4" fontId="61" fillId="0" borderId="0" xfId="1920" applyNumberFormat="1" applyFont="1" applyFill="1" applyAlignment="1" applyProtection="1">
      <alignment horizontal="right"/>
      <protection locked="0"/>
    </xf>
    <xf numFmtId="49" fontId="62" fillId="0" borderId="0" xfId="0" applyNumberFormat="1" applyFont="1" applyFill="1" applyBorder="1" applyAlignment="1" applyProtection="1">
      <alignment vertical="top" wrapText="1"/>
    </xf>
    <xf numFmtId="44" fontId="65" fillId="0" borderId="0" xfId="0" applyNumberFormat="1" applyFont="1" applyFill="1" applyBorder="1" applyAlignment="1" applyProtection="1">
      <alignment horizontal="right"/>
    </xf>
    <xf numFmtId="49" fontId="65" fillId="0" borderId="0" xfId="0" applyNumberFormat="1" applyFont="1" applyFill="1" applyBorder="1" applyAlignment="1" applyProtection="1"/>
    <xf numFmtId="4" fontId="65" fillId="0" borderId="0" xfId="0" applyNumberFormat="1" applyFont="1" applyFill="1" applyBorder="1" applyAlignment="1" applyProtection="1">
      <alignment horizontal="left"/>
    </xf>
    <xf numFmtId="4" fontId="62" fillId="0" borderId="0" xfId="0" applyNumberFormat="1" applyFont="1" applyFill="1" applyBorder="1" applyAlignment="1" applyProtection="1">
      <alignment horizontal="right"/>
      <protection locked="0"/>
    </xf>
    <xf numFmtId="0" fontId="66" fillId="0" borderId="0" xfId="0" applyNumberFormat="1" applyFont="1" applyFill="1" applyBorder="1" applyProtection="1"/>
    <xf numFmtId="44" fontId="61" fillId="0" borderId="0" xfId="0" applyNumberFormat="1" applyFont="1" applyFill="1" applyBorder="1" applyAlignment="1" applyProtection="1">
      <alignment horizontal="right"/>
    </xf>
    <xf numFmtId="49" fontId="61" fillId="0" borderId="0" xfId="0" applyNumberFormat="1" applyFont="1" applyFill="1" applyBorder="1" applyAlignment="1" applyProtection="1">
      <alignment horizontal="right"/>
    </xf>
    <xf numFmtId="4" fontId="61" fillId="0" borderId="0" xfId="0" applyNumberFormat="1" applyFont="1" applyFill="1" applyBorder="1" applyProtection="1"/>
    <xf numFmtId="4" fontId="61" fillId="0" borderId="0" xfId="0" applyNumberFormat="1" applyFont="1" applyFill="1" applyBorder="1" applyAlignment="1" applyProtection="1">
      <alignment horizontal="right"/>
      <protection locked="0"/>
    </xf>
    <xf numFmtId="49" fontId="62" fillId="0" borderId="0" xfId="0" applyNumberFormat="1" applyFont="1" applyFill="1" applyBorder="1" applyAlignment="1" applyProtection="1">
      <alignment horizontal="left" vertical="top"/>
    </xf>
    <xf numFmtId="49" fontId="63" fillId="0" borderId="0" xfId="2636" applyNumberFormat="1" applyFont="1" applyFill="1" applyBorder="1" applyAlignment="1" applyProtection="1">
      <alignment vertical="top" wrapText="1"/>
    </xf>
    <xf numFmtId="49" fontId="62" fillId="0" borderId="0" xfId="2636" applyNumberFormat="1" applyFont="1" applyFill="1" applyBorder="1" applyAlignment="1" applyProtection="1">
      <alignment vertical="top" wrapText="1"/>
    </xf>
    <xf numFmtId="49" fontId="67" fillId="0" borderId="0" xfId="1110" applyNumberFormat="1" applyFont="1" applyAlignment="1" applyProtection="1">
      <alignment vertical="top" wrapText="1"/>
    </xf>
    <xf numFmtId="185" fontId="61" fillId="0" borderId="0" xfId="0" applyNumberFormat="1" applyFont="1" applyFill="1" applyBorder="1" applyAlignment="1" applyProtection="1">
      <alignment horizontal="right" wrapText="1"/>
      <protection locked="0"/>
    </xf>
    <xf numFmtId="49" fontId="61" fillId="0" borderId="0" xfId="1110" applyNumberFormat="1" applyFont="1" applyAlignment="1" applyProtection="1">
      <alignment vertical="top" wrapText="1"/>
    </xf>
    <xf numFmtId="4" fontId="61" fillId="0" borderId="0" xfId="0" applyNumberFormat="1" applyFont="1" applyFill="1" applyBorder="1" applyProtection="1">
      <protection locked="0"/>
    </xf>
    <xf numFmtId="0" fontId="61" fillId="0" borderId="0" xfId="0" applyFont="1" applyFill="1" applyBorder="1" applyAlignment="1" applyProtection="1">
      <alignment horizontal="left" vertical="top" wrapText="1"/>
      <protection locked="0"/>
    </xf>
    <xf numFmtId="44" fontId="62" fillId="0" borderId="0" xfId="0" applyNumberFormat="1" applyFont="1" applyFill="1" applyBorder="1" applyAlignment="1" applyProtection="1">
      <alignment horizontal="right" wrapText="1"/>
    </xf>
    <xf numFmtId="4" fontId="62" fillId="0" borderId="0" xfId="0" applyNumberFormat="1" applyFont="1" applyFill="1" applyBorder="1" applyAlignment="1" applyProtection="1">
      <alignment horizontal="right" wrapText="1"/>
    </xf>
    <xf numFmtId="172" fontId="62" fillId="0" borderId="0" xfId="0" applyNumberFormat="1" applyFont="1" applyFill="1" applyBorder="1" applyAlignment="1" applyProtection="1">
      <alignment horizontal="right" wrapText="1"/>
      <protection locked="0"/>
    </xf>
    <xf numFmtId="185" fontId="62" fillId="0" borderId="0" xfId="0" applyNumberFormat="1" applyFont="1" applyFill="1" applyBorder="1" applyAlignment="1" applyProtection="1">
      <alignment horizontal="right" wrapText="1"/>
      <protection locked="0"/>
    </xf>
    <xf numFmtId="0" fontId="62" fillId="0" borderId="0" xfId="0" applyFont="1" applyFill="1" applyBorder="1" applyAlignment="1" applyProtection="1">
      <alignment horizontal="left" vertical="top" wrapText="1"/>
    </xf>
    <xf numFmtId="49" fontId="61" fillId="0" borderId="0" xfId="2636" applyNumberFormat="1" applyFont="1" applyFill="1" applyBorder="1" applyAlignment="1" applyProtection="1">
      <alignment vertical="top" wrapText="1"/>
    </xf>
    <xf numFmtId="49" fontId="61" fillId="0" borderId="0" xfId="0" applyNumberFormat="1" applyFont="1" applyFill="1" applyBorder="1" applyAlignment="1" applyProtection="1">
      <alignment horizontal="left" vertical="top" wrapText="1"/>
    </xf>
    <xf numFmtId="49" fontId="68" fillId="0" borderId="0" xfId="1110" applyNumberFormat="1" applyFont="1" applyAlignment="1" applyProtection="1">
      <alignment vertical="top" wrapText="1"/>
    </xf>
    <xf numFmtId="49" fontId="61" fillId="0" borderId="0" xfId="0" applyNumberFormat="1" applyFont="1" applyFill="1" applyBorder="1" applyAlignment="1" applyProtection="1">
      <alignment horizontal="right" vertical="top"/>
    </xf>
    <xf numFmtId="4" fontId="62" fillId="0" borderId="0" xfId="1920" applyNumberFormat="1" applyFont="1" applyFill="1" applyBorder="1" applyAlignment="1" applyProtection="1">
      <alignment horizontal="right"/>
    </xf>
    <xf numFmtId="4" fontId="62" fillId="0" borderId="0" xfId="1920" applyNumberFormat="1" applyFont="1" applyFill="1" applyBorder="1" applyAlignment="1" applyProtection="1">
      <alignment horizontal="right"/>
      <protection locked="0"/>
    </xf>
    <xf numFmtId="49" fontId="61" fillId="0" borderId="0" xfId="0" applyNumberFormat="1" applyFont="1" applyFill="1" applyBorder="1" applyAlignment="1" applyProtection="1">
      <alignment vertical="top"/>
    </xf>
    <xf numFmtId="4" fontId="61" fillId="0" borderId="0" xfId="1920" applyNumberFormat="1" applyFont="1" applyFill="1" applyBorder="1" applyAlignment="1" applyProtection="1">
      <alignment horizontal="right"/>
    </xf>
    <xf numFmtId="4" fontId="61" fillId="0" borderId="0" xfId="1920" applyNumberFormat="1" applyFont="1" applyFill="1" applyBorder="1" applyAlignment="1" applyProtection="1">
      <alignment horizontal="right"/>
      <protection locked="0"/>
    </xf>
    <xf numFmtId="0" fontId="69" fillId="0" borderId="0" xfId="0" applyFont="1" applyFill="1" applyBorder="1" applyAlignment="1" applyProtection="1">
      <alignment horizontal="left" vertical="top"/>
    </xf>
    <xf numFmtId="49" fontId="70" fillId="0" borderId="0" xfId="0" applyNumberFormat="1" applyFont="1" applyFill="1" applyBorder="1" applyAlignment="1" applyProtection="1">
      <alignment horizontal="left" vertical="top"/>
    </xf>
    <xf numFmtId="4" fontId="70" fillId="0" borderId="0" xfId="0" applyNumberFormat="1" applyFont="1" applyFill="1" applyBorder="1" applyAlignment="1" applyProtection="1">
      <alignment horizontal="right" wrapText="1"/>
    </xf>
    <xf numFmtId="173" fontId="70" fillId="0" borderId="0" xfId="1815" applyNumberFormat="1" applyFont="1" applyFill="1" applyBorder="1" applyAlignment="1" applyProtection="1">
      <alignment horizontal="right" wrapText="1"/>
      <protection locked="0"/>
    </xf>
    <xf numFmtId="4" fontId="71" fillId="0" borderId="0" xfId="1920" applyNumberFormat="1" applyFont="1" applyFill="1" applyBorder="1" applyAlignment="1" applyProtection="1">
      <alignment horizontal="center" wrapText="1"/>
    </xf>
    <xf numFmtId="173" fontId="71" fillId="0" borderId="0" xfId="1815" applyNumberFormat="1" applyFont="1" applyFill="1" applyBorder="1" applyAlignment="1" applyProtection="1">
      <alignment horizontal="right" wrapText="1"/>
      <protection locked="0"/>
    </xf>
    <xf numFmtId="44" fontId="72" fillId="0" borderId="0" xfId="1815" applyNumberFormat="1" applyFont="1" applyFill="1" applyBorder="1" applyAlignment="1" applyProtection="1">
      <alignment horizontal="right" wrapText="1"/>
    </xf>
    <xf numFmtId="4" fontId="72" fillId="0" borderId="0" xfId="1920" applyNumberFormat="1" applyFont="1" applyFill="1" applyBorder="1" applyAlignment="1" applyProtection="1">
      <alignment horizontal="right" wrapText="1"/>
    </xf>
    <xf numFmtId="4" fontId="72" fillId="0" borderId="0" xfId="1920" applyNumberFormat="1" applyFont="1" applyFill="1" applyBorder="1" applyAlignment="1" applyProtection="1">
      <alignment horizontal="right" wrapText="1"/>
      <protection locked="0"/>
    </xf>
    <xf numFmtId="49" fontId="62" fillId="0" borderId="0" xfId="0" applyNumberFormat="1" applyFont="1" applyFill="1" applyBorder="1" applyAlignment="1" applyProtection="1">
      <alignment horizontal="left" vertical="top" wrapText="1"/>
    </xf>
    <xf numFmtId="4" fontId="62" fillId="0" borderId="0" xfId="1920" applyNumberFormat="1" applyFont="1" applyFill="1" applyBorder="1" applyAlignment="1" applyProtection="1">
      <alignment horizontal="right" wrapText="1"/>
    </xf>
    <xf numFmtId="4" fontId="62" fillId="0" borderId="0" xfId="1920" applyNumberFormat="1" applyFont="1" applyFill="1" applyBorder="1" applyAlignment="1" applyProtection="1">
      <alignment horizontal="right" wrapText="1"/>
      <protection locked="0"/>
    </xf>
    <xf numFmtId="4" fontId="61" fillId="0" borderId="0" xfId="1815" applyNumberFormat="1" applyFont="1" applyFill="1" applyBorder="1" applyAlignment="1" applyProtection="1">
      <alignment horizontal="right"/>
      <protection locked="0"/>
    </xf>
    <xf numFmtId="49" fontId="61" fillId="0" borderId="0" xfId="0" applyNumberFormat="1" applyFont="1" applyFill="1" applyBorder="1" applyAlignment="1" applyProtection="1">
      <alignment horizontal="right" vertical="top" wrapText="1"/>
    </xf>
    <xf numFmtId="4" fontId="5" fillId="0" borderId="0" xfId="0" applyNumberFormat="1" applyFont="1" applyFill="1" applyBorder="1" applyProtection="1"/>
    <xf numFmtId="44" fontId="62" fillId="0" borderId="0" xfId="1815" applyNumberFormat="1" applyFont="1" applyFill="1" applyBorder="1" applyAlignment="1" applyProtection="1">
      <alignment horizontal="right" wrapText="1"/>
    </xf>
    <xf numFmtId="49" fontId="5" fillId="0" borderId="0" xfId="0" applyNumberFormat="1" applyFont="1" applyFill="1" applyBorder="1" applyAlignment="1" applyProtection="1">
      <alignment vertical="top"/>
    </xf>
    <xf numFmtId="49" fontId="73" fillId="0" borderId="0" xfId="0" applyNumberFormat="1" applyFont="1" applyFill="1" applyBorder="1" applyAlignment="1" applyProtection="1">
      <alignment vertical="top" wrapText="1"/>
    </xf>
    <xf numFmtId="49" fontId="61" fillId="0" borderId="0" xfId="1098" applyNumberFormat="1" applyFont="1" applyFill="1" applyBorder="1" applyAlignment="1" applyProtection="1">
      <alignment horizontal="left" vertical="top" wrapText="1"/>
    </xf>
    <xf numFmtId="44" fontId="61" fillId="0" borderId="0" xfId="1815" applyNumberFormat="1" applyFont="1" applyFill="1" applyBorder="1" applyAlignment="1" applyProtection="1">
      <alignment horizontal="right" wrapText="1"/>
    </xf>
    <xf numFmtId="2" fontId="61" fillId="0" borderId="0" xfId="1593" applyNumberFormat="1" applyFont="1" applyFill="1" applyBorder="1" applyAlignment="1" applyProtection="1">
      <alignment horizontal="right" wrapText="1"/>
      <protection locked="0"/>
    </xf>
    <xf numFmtId="172" fontId="62" fillId="0" borderId="0" xfId="1920" applyNumberFormat="1" applyFont="1" applyFill="1" applyBorder="1" applyAlignment="1" applyProtection="1">
      <alignment horizontal="right" wrapText="1"/>
    </xf>
    <xf numFmtId="172" fontId="61" fillId="0" borderId="0" xfId="1920" applyNumberFormat="1" applyFont="1" applyFill="1" applyBorder="1" applyAlignment="1" applyProtection="1">
      <alignment horizontal="right" wrapText="1"/>
    </xf>
    <xf numFmtId="4" fontId="62" fillId="0" borderId="0" xfId="1815" applyNumberFormat="1" applyFont="1" applyFill="1" applyBorder="1" applyAlignment="1" applyProtection="1">
      <alignment horizontal="right"/>
      <protection locked="0"/>
    </xf>
    <xf numFmtId="172" fontId="62" fillId="0" borderId="0" xfId="0" applyNumberFormat="1" applyFont="1" applyFill="1" applyBorder="1" applyAlignment="1" applyProtection="1">
      <alignment horizontal="right" wrapText="1"/>
    </xf>
    <xf numFmtId="172" fontId="61" fillId="0" borderId="0" xfId="0" applyNumberFormat="1" applyFont="1" applyFill="1" applyBorder="1" applyAlignment="1" applyProtection="1">
      <alignment horizontal="right" wrapText="1"/>
    </xf>
    <xf numFmtId="4" fontId="61" fillId="0" borderId="0" xfId="0" applyNumberFormat="1" applyFont="1" applyFill="1" applyBorder="1" applyAlignment="1" applyProtection="1">
      <alignment horizontal="right" wrapText="1"/>
      <protection locked="0"/>
    </xf>
    <xf numFmtId="4" fontId="61" fillId="0" borderId="0" xfId="1819" applyNumberFormat="1" applyFont="1" applyFill="1" applyBorder="1" applyAlignment="1" applyProtection="1">
      <alignment horizontal="right"/>
      <protection locked="0"/>
    </xf>
    <xf numFmtId="49" fontId="74" fillId="0" borderId="0" xfId="0" applyNumberFormat="1" applyFont="1" applyFill="1" applyBorder="1" applyAlignment="1" applyProtection="1">
      <alignment vertical="top" wrapText="1"/>
    </xf>
    <xf numFmtId="172" fontId="74" fillId="0" borderId="0" xfId="0" applyNumberFormat="1" applyFont="1" applyFill="1" applyBorder="1" applyAlignment="1" applyProtection="1">
      <alignment horizontal="right" wrapText="1"/>
    </xf>
    <xf numFmtId="4" fontId="74" fillId="0" borderId="0" xfId="0" applyNumberFormat="1" applyFont="1" applyFill="1" applyBorder="1" applyAlignment="1" applyProtection="1">
      <alignment horizontal="right" wrapText="1"/>
      <protection locked="0"/>
    </xf>
    <xf numFmtId="185" fontId="74" fillId="0" borderId="0" xfId="0" applyNumberFormat="1" applyFont="1" applyFill="1" applyBorder="1" applyAlignment="1" applyProtection="1">
      <alignment horizontal="right" wrapText="1"/>
      <protection locked="0"/>
    </xf>
    <xf numFmtId="49" fontId="74" fillId="0" borderId="0" xfId="0" applyNumberFormat="1" applyFont="1" applyFill="1" applyBorder="1" applyAlignment="1" applyProtection="1">
      <alignment horizontal="left" vertical="top"/>
    </xf>
    <xf numFmtId="49" fontId="69" fillId="0" borderId="0" xfId="0" applyNumberFormat="1" applyFont="1" applyFill="1" applyBorder="1" applyAlignment="1" applyProtection="1">
      <alignment vertical="top" wrapText="1"/>
    </xf>
    <xf numFmtId="49" fontId="5" fillId="0" borderId="0" xfId="0" applyNumberFormat="1" applyFont="1" applyFill="1" applyBorder="1" applyProtection="1"/>
    <xf numFmtId="0" fontId="5" fillId="0" borderId="0" xfId="0" applyFont="1" applyFill="1" applyProtection="1"/>
    <xf numFmtId="4" fontId="5" fillId="0" borderId="0" xfId="0" applyNumberFormat="1" applyFont="1" applyFill="1" applyAlignment="1" applyProtection="1"/>
    <xf numFmtId="44" fontId="5" fillId="0" borderId="0" xfId="1653" applyNumberFormat="1" applyFont="1" applyAlignment="1" applyProtection="1">
      <alignment horizontal="right"/>
      <protection locked="0"/>
    </xf>
    <xf numFmtId="49" fontId="75" fillId="0" borderId="0" xfId="0" applyNumberFormat="1" applyFont="1" applyFill="1" applyBorder="1" applyAlignment="1" applyProtection="1">
      <alignment vertical="top" wrapText="1"/>
    </xf>
    <xf numFmtId="4" fontId="5" fillId="0" borderId="0" xfId="0" applyNumberFormat="1" applyFont="1" applyFill="1" applyProtection="1">
      <protection locked="0"/>
    </xf>
    <xf numFmtId="49" fontId="5" fillId="0" borderId="0" xfId="0" applyNumberFormat="1" applyFont="1" applyFill="1" applyBorder="1" applyAlignment="1" applyProtection="1">
      <alignment vertical="top" wrapText="1"/>
    </xf>
    <xf numFmtId="4" fontId="5" fillId="0" borderId="0" xfId="1920" applyNumberFormat="1" applyFont="1" applyFill="1" applyBorder="1" applyAlignment="1" applyProtection="1">
      <alignment horizontal="right" wrapText="1"/>
    </xf>
    <xf numFmtId="4" fontId="5" fillId="0" borderId="0" xfId="1815" applyNumberFormat="1" applyFont="1" applyFill="1" applyAlignment="1" applyProtection="1">
      <alignment horizontal="right"/>
      <protection locked="0"/>
    </xf>
    <xf numFmtId="49" fontId="76" fillId="54" borderId="19" xfId="0" applyNumberFormat="1" applyFont="1" applyFill="1" applyBorder="1" applyAlignment="1" applyProtection="1"/>
    <xf numFmtId="0" fontId="76" fillId="54" borderId="19" xfId="0" applyNumberFormat="1" applyFont="1" applyFill="1" applyBorder="1" applyAlignment="1" applyProtection="1">
      <alignment vertical="top"/>
    </xf>
    <xf numFmtId="49" fontId="76" fillId="54" borderId="19" xfId="0" applyNumberFormat="1" applyFont="1" applyFill="1" applyBorder="1" applyAlignment="1" applyProtection="1">
      <alignment horizontal="left"/>
    </xf>
    <xf numFmtId="0" fontId="5" fillId="0" borderId="0" xfId="0" applyNumberFormat="1" applyFont="1" applyProtection="1"/>
    <xf numFmtId="4" fontId="75" fillId="0" borderId="0" xfId="1920" applyNumberFormat="1" applyFont="1" applyFill="1" applyBorder="1" applyAlignment="1" applyProtection="1">
      <alignment horizontal="right" wrapText="1"/>
    </xf>
    <xf numFmtId="4" fontId="75" fillId="0" borderId="0" xfId="1920" applyNumberFormat="1" applyFont="1" applyFill="1" applyBorder="1" applyAlignment="1" applyProtection="1">
      <alignment horizontal="right" wrapText="1"/>
      <protection locked="0"/>
    </xf>
    <xf numFmtId="0" fontId="5" fillId="0" borderId="0" xfId="0" applyFont="1"/>
    <xf numFmtId="49" fontId="5" fillId="0" borderId="0" xfId="0" applyNumberFormat="1" applyFont="1" applyFill="1" applyBorder="1" applyAlignment="1" applyProtection="1">
      <alignment horizontal="center" vertical="top" wrapText="1"/>
    </xf>
    <xf numFmtId="0" fontId="75" fillId="0" borderId="0" xfId="0" applyFont="1" applyFill="1" applyBorder="1" applyAlignment="1" applyProtection="1">
      <alignment vertical="top" wrapText="1"/>
    </xf>
    <xf numFmtId="0" fontId="75" fillId="0" borderId="0" xfId="0" applyFont="1" applyFill="1" applyBorder="1" applyAlignment="1" applyProtection="1">
      <alignment horizontal="right"/>
    </xf>
    <xf numFmtId="4" fontId="5" fillId="0" borderId="0" xfId="1815" applyNumberFormat="1" applyFont="1" applyFill="1" applyBorder="1" applyAlignment="1" applyProtection="1">
      <alignment horizontal="right"/>
      <protection locked="0"/>
    </xf>
    <xf numFmtId="49" fontId="75" fillId="0" borderId="20" xfId="0" applyNumberFormat="1" applyFont="1" applyFill="1" applyBorder="1" applyAlignment="1" applyProtection="1">
      <alignment horizontal="center" vertical="top" wrapText="1"/>
    </xf>
    <xf numFmtId="49" fontId="75" fillId="0" borderId="20" xfId="0" applyNumberFormat="1" applyFont="1" applyFill="1" applyBorder="1" applyAlignment="1" applyProtection="1">
      <alignment vertical="top" wrapText="1"/>
    </xf>
    <xf numFmtId="0" fontId="75" fillId="0" borderId="20" xfId="0" applyFont="1" applyFill="1" applyBorder="1" applyAlignment="1" applyProtection="1">
      <alignment horizontal="right" wrapText="1"/>
    </xf>
    <xf numFmtId="4" fontId="75" fillId="0" borderId="20" xfId="1920" applyNumberFormat="1" applyFont="1" applyFill="1" applyBorder="1" applyAlignment="1" applyProtection="1">
      <alignment horizontal="right" wrapText="1"/>
    </xf>
    <xf numFmtId="4" fontId="75" fillId="0" borderId="20" xfId="1920" applyNumberFormat="1" applyFont="1" applyFill="1" applyBorder="1" applyAlignment="1" applyProtection="1">
      <alignment horizontal="right" wrapText="1"/>
      <protection locked="0"/>
    </xf>
    <xf numFmtId="49" fontId="5" fillId="0" borderId="0" xfId="0" applyNumberFormat="1" applyFont="1" applyFill="1" applyAlignment="1" applyProtection="1">
      <alignment horizontal="center" vertical="top"/>
    </xf>
    <xf numFmtId="0" fontId="5" fillId="0" borderId="0" xfId="0" applyFont="1" applyFill="1" applyBorder="1"/>
    <xf numFmtId="0" fontId="5" fillId="0" borderId="0" xfId="0" applyFont="1" applyFill="1" applyAlignment="1" applyProtection="1">
      <alignment horizontal="left" vertical="top" wrapText="1"/>
    </xf>
    <xf numFmtId="0" fontId="5" fillId="0" borderId="0" xfId="0" applyFont="1" applyAlignment="1" applyProtection="1">
      <alignment horizontal="right"/>
    </xf>
    <xf numFmtId="0" fontId="5" fillId="0" borderId="0" xfId="0" applyFont="1" applyFill="1" applyAlignment="1" applyProtection="1">
      <alignment vertical="top" wrapText="1"/>
    </xf>
    <xf numFmtId="0" fontId="5" fillId="0" borderId="0" xfId="0" applyFont="1" applyFill="1" applyAlignment="1" applyProtection="1">
      <alignment horizontal="right"/>
    </xf>
    <xf numFmtId="172" fontId="5" fillId="0" borderId="0" xfId="0" applyNumberFormat="1" applyFont="1" applyFill="1" applyAlignment="1" applyProtection="1">
      <alignment horizontal="right" wrapText="1"/>
    </xf>
    <xf numFmtId="4" fontId="5" fillId="0" borderId="0" xfId="0" applyNumberFormat="1" applyFont="1" applyFill="1" applyAlignment="1" applyProtection="1">
      <alignment horizontal="right" wrapText="1"/>
      <protection locked="0"/>
    </xf>
    <xf numFmtId="0" fontId="5" fillId="0" borderId="0" xfId="0" applyFont="1" applyFill="1" applyAlignment="1" applyProtection="1">
      <alignment horizontal="center"/>
    </xf>
    <xf numFmtId="4" fontId="5" fillId="0" borderId="0" xfId="0" applyNumberFormat="1" applyFont="1" applyFill="1" applyAlignment="1" applyProtection="1">
      <alignment horizontal="right"/>
      <protection locked="0"/>
    </xf>
    <xf numFmtId="44" fontId="3" fillId="0" borderId="0" xfId="1653" applyNumberFormat="1" applyFont="1" applyAlignment="1" applyProtection="1">
      <alignment horizontal="right"/>
      <protection locked="0"/>
    </xf>
    <xf numFmtId="0" fontId="5" fillId="0" borderId="0" xfId="0" applyFont="1" applyFill="1" applyBorder="1" applyAlignment="1" applyProtection="1">
      <alignment horizontal="center" wrapText="1"/>
    </xf>
    <xf numFmtId="0" fontId="5" fillId="0" borderId="0" xfId="0" applyFont="1" applyFill="1" applyAlignment="1" applyProtection="1">
      <alignment vertical="top"/>
    </xf>
    <xf numFmtId="0" fontId="75" fillId="0" borderId="0" xfId="0" applyFont="1" applyFill="1" applyBorder="1" applyAlignment="1" applyProtection="1">
      <alignment horizontal="center" wrapText="1"/>
    </xf>
    <xf numFmtId="49" fontId="3" fillId="0" borderId="0" xfId="0" applyNumberFormat="1" applyFont="1" applyFill="1" applyBorder="1" applyAlignment="1" applyProtection="1">
      <alignment vertical="top" wrapText="1"/>
    </xf>
    <xf numFmtId="0" fontId="3" fillId="0" borderId="0" xfId="0" applyFont="1" applyFill="1" applyBorder="1" applyAlignment="1" applyProtection="1">
      <alignment horizontal="right" wrapText="1"/>
    </xf>
    <xf numFmtId="4" fontId="3" fillId="0" borderId="0" xfId="1920" applyNumberFormat="1" applyFont="1" applyFill="1" applyBorder="1" applyAlignment="1" applyProtection="1">
      <alignment horizontal="right" wrapText="1"/>
    </xf>
    <xf numFmtId="4" fontId="3" fillId="0" borderId="0" xfId="1815" applyNumberFormat="1" applyFont="1" applyFill="1" applyAlignment="1" applyProtection="1">
      <alignment horizontal="right"/>
      <protection locked="0"/>
    </xf>
    <xf numFmtId="49" fontId="79" fillId="54" borderId="19" xfId="0" applyNumberFormat="1" applyFont="1" applyFill="1" applyBorder="1" applyAlignment="1" applyProtection="1"/>
    <xf numFmtId="0" fontId="79" fillId="54" borderId="19" xfId="0" applyNumberFormat="1" applyFont="1" applyFill="1" applyBorder="1" applyAlignment="1" applyProtection="1">
      <alignment vertical="top"/>
    </xf>
    <xf numFmtId="49" fontId="79" fillId="54" borderId="19" xfId="0" applyNumberFormat="1" applyFont="1" applyFill="1" applyBorder="1" applyAlignment="1" applyProtection="1">
      <alignment horizontal="left"/>
    </xf>
    <xf numFmtId="0" fontId="3" fillId="0" borderId="0" xfId="0" applyNumberFormat="1" applyFont="1" applyProtection="1"/>
    <xf numFmtId="0" fontId="3" fillId="0" borderId="0" xfId="0" applyFont="1" applyFill="1" applyAlignment="1" applyProtection="1">
      <alignment vertical="top"/>
    </xf>
    <xf numFmtId="0" fontId="3" fillId="0" borderId="0" xfId="0" applyFont="1" applyFill="1" applyAlignment="1" applyProtection="1">
      <alignment horizontal="center"/>
    </xf>
    <xf numFmtId="4" fontId="3" fillId="0" borderId="0" xfId="0" applyNumberFormat="1" applyFont="1" applyFill="1" applyAlignment="1" applyProtection="1"/>
    <xf numFmtId="4" fontId="3" fillId="0" borderId="0" xfId="0" applyNumberFormat="1" applyFont="1" applyFill="1" applyAlignment="1" applyProtection="1">
      <alignment horizontal="right"/>
      <protection locked="0"/>
    </xf>
    <xf numFmtId="0" fontId="3" fillId="0" borderId="0" xfId="0" applyFont="1"/>
    <xf numFmtId="49" fontId="80" fillId="0" borderId="0" xfId="0" applyNumberFormat="1" applyFont="1" applyFill="1" applyBorder="1" applyAlignment="1" applyProtection="1">
      <alignment vertical="top" wrapText="1"/>
    </xf>
    <xf numFmtId="0" fontId="3" fillId="0" borderId="0" xfId="0" applyFont="1" applyFill="1" applyBorder="1" applyAlignment="1" applyProtection="1">
      <alignment horizontal="center" wrapText="1"/>
    </xf>
    <xf numFmtId="49" fontId="83" fillId="0" borderId="0" xfId="0" applyNumberFormat="1" applyFont="1" applyFill="1" applyBorder="1" applyAlignment="1" applyProtection="1">
      <alignment vertical="top" wrapText="1"/>
    </xf>
    <xf numFmtId="4" fontId="83" fillId="0" borderId="0" xfId="1920" applyNumberFormat="1" applyFont="1" applyFill="1" applyBorder="1" applyAlignment="1" applyProtection="1">
      <alignment horizontal="right"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center" vertical="top" wrapText="1"/>
    </xf>
    <xf numFmtId="0" fontId="3" fillId="0" borderId="0" xfId="0" applyFont="1" applyFill="1"/>
    <xf numFmtId="0" fontId="79" fillId="54" borderId="21" xfId="0" applyNumberFormat="1" applyFont="1" applyFill="1" applyBorder="1" applyAlignment="1" applyProtection="1">
      <alignment horizontal="center"/>
    </xf>
    <xf numFmtId="49" fontId="3" fillId="0" borderId="0" xfId="0" applyNumberFormat="1" applyFont="1" applyFill="1" applyAlignment="1" applyProtection="1">
      <alignment horizontal="center"/>
    </xf>
    <xf numFmtId="49" fontId="82" fillId="0" borderId="0" xfId="0" applyNumberFormat="1" applyFont="1" applyFill="1" applyBorder="1" applyAlignment="1" applyProtection="1">
      <alignment horizontal="center" vertical="top"/>
    </xf>
    <xf numFmtId="49" fontId="3" fillId="0" borderId="0" xfId="0" applyNumberFormat="1" applyFont="1" applyFill="1" applyBorder="1" applyAlignment="1" applyProtection="1">
      <alignment horizontal="center" vertical="top"/>
    </xf>
    <xf numFmtId="49" fontId="3" fillId="0" borderId="0" xfId="0" applyNumberFormat="1" applyFont="1" applyFill="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76" fillId="54" borderId="21" xfId="0" applyNumberFormat="1" applyFont="1" applyFill="1" applyBorder="1" applyAlignment="1" applyProtection="1">
      <alignment horizontal="center" vertical="top"/>
    </xf>
    <xf numFmtId="49" fontId="75" fillId="0" borderId="0" xfId="0" applyNumberFormat="1" applyFont="1" applyFill="1" applyBorder="1" applyAlignment="1" applyProtection="1">
      <alignment horizontal="center" vertical="top"/>
    </xf>
    <xf numFmtId="4" fontId="3" fillId="0" borderId="0" xfId="1815" applyNumberFormat="1" applyFont="1" applyFill="1" applyBorder="1" applyAlignment="1" applyProtection="1">
      <alignment horizontal="right"/>
      <protection locked="0"/>
    </xf>
    <xf numFmtId="49" fontId="3" fillId="0" borderId="0" xfId="0" applyNumberFormat="1" applyFont="1" applyFill="1" applyBorder="1" applyAlignment="1" applyProtection="1">
      <alignment horizontal="right" vertical="top" wrapText="1"/>
    </xf>
    <xf numFmtId="4" fontId="3" fillId="0" borderId="0" xfId="0" applyNumberFormat="1" applyFont="1" applyAlignment="1">
      <alignment horizontal="right" wrapText="1"/>
    </xf>
    <xf numFmtId="49" fontId="80" fillId="0" borderId="22" xfId="0" applyNumberFormat="1" applyFont="1" applyFill="1" applyBorder="1" applyAlignment="1" applyProtection="1">
      <alignment vertical="top" wrapText="1"/>
    </xf>
    <xf numFmtId="44" fontId="3" fillId="0" borderId="0" xfId="1778" applyFont="1" applyAlignment="1" applyProtection="1">
      <alignment horizontal="right"/>
      <protection locked="0"/>
    </xf>
    <xf numFmtId="44" fontId="3" fillId="0" borderId="0" xfId="1778" applyFont="1" applyFill="1" applyAlignment="1" applyProtection="1">
      <alignment horizontal="right"/>
      <protection locked="0"/>
    </xf>
    <xf numFmtId="4" fontId="3" fillId="0" borderId="0" xfId="0" applyNumberFormat="1" applyFont="1" applyFill="1" applyAlignment="1" applyProtection="1">
      <alignment horizontal="right" wrapText="1"/>
    </xf>
    <xf numFmtId="44" fontId="3" fillId="0" borderId="0" xfId="1778" applyFont="1" applyFill="1" applyAlignment="1" applyProtection="1">
      <alignment horizontal="right" wrapText="1"/>
      <protection locked="0"/>
    </xf>
    <xf numFmtId="49" fontId="3" fillId="0" borderId="0" xfId="0" applyNumberFormat="1" applyFont="1" applyFill="1" applyAlignment="1" applyProtection="1">
      <alignment horizontal="center" vertical="top"/>
    </xf>
    <xf numFmtId="0" fontId="3" fillId="0" borderId="0" xfId="0" applyFont="1" applyFill="1" applyBorder="1" applyAlignment="1" applyProtection="1">
      <alignment horizontal="left" vertical="top" wrapText="1"/>
    </xf>
    <xf numFmtId="0" fontId="84" fillId="0" borderId="0" xfId="0" applyFont="1" applyFill="1" applyAlignment="1" applyProtection="1">
      <alignment horizontal="right"/>
    </xf>
    <xf numFmtId="0" fontId="84" fillId="0" borderId="0" xfId="0" applyFont="1" applyAlignment="1" applyProtection="1">
      <alignment horizontal="left" vertical="top" wrapText="1"/>
    </xf>
    <xf numFmtId="0" fontId="3" fillId="0" borderId="0" xfId="0" applyFont="1" applyFill="1" applyAlignment="1" applyProtection="1">
      <alignment vertical="top" wrapText="1"/>
    </xf>
    <xf numFmtId="0" fontId="3" fillId="0" borderId="0" xfId="0" applyFont="1" applyFill="1" applyAlignment="1" applyProtection="1">
      <alignment horizontal="right"/>
    </xf>
    <xf numFmtId="172" fontId="3" fillId="0" borderId="0" xfId="0" applyNumberFormat="1" applyFont="1" applyFill="1" applyAlignment="1" applyProtection="1">
      <alignment horizontal="right" wrapText="1"/>
    </xf>
    <xf numFmtId="0" fontId="3" fillId="0" borderId="0" xfId="0" applyFont="1" applyAlignment="1" applyProtection="1">
      <alignment horizontal="left" vertical="top" wrapText="1"/>
    </xf>
    <xf numFmtId="4" fontId="82" fillId="0" borderId="0" xfId="1652" applyNumberFormat="1" applyFont="1" applyFill="1" applyBorder="1" applyAlignment="1">
      <alignment horizontal="right" wrapText="1"/>
    </xf>
    <xf numFmtId="49" fontId="82" fillId="0" borderId="0" xfId="0" applyNumberFormat="1" applyFont="1" applyFill="1" applyAlignment="1" applyProtection="1">
      <alignment horizontal="center" vertical="top"/>
    </xf>
    <xf numFmtId="172" fontId="84" fillId="0" borderId="0" xfId="0" applyNumberFormat="1" applyFont="1" applyFill="1" applyAlignment="1" applyProtection="1">
      <alignment horizontal="right" wrapText="1"/>
    </xf>
    <xf numFmtId="0" fontId="83" fillId="0" borderId="0" xfId="0" applyFont="1" applyFill="1" applyAlignment="1" applyProtection="1">
      <alignment vertical="top" wrapText="1"/>
    </xf>
    <xf numFmtId="49" fontId="83" fillId="0" borderId="0" xfId="0" applyNumberFormat="1" applyFont="1" applyFill="1" applyBorder="1" applyAlignment="1" applyProtection="1">
      <alignment horizontal="center" vertical="top" wrapText="1"/>
    </xf>
    <xf numFmtId="0" fontId="83" fillId="0" borderId="0" xfId="0" applyFont="1" applyFill="1" applyBorder="1" applyAlignment="1" applyProtection="1">
      <alignment horizontal="right" wrapText="1"/>
    </xf>
    <xf numFmtId="44" fontId="3" fillId="0" borderId="0" xfId="1653" applyNumberFormat="1" applyFont="1" applyBorder="1" applyAlignment="1" applyProtection="1">
      <alignment horizontal="right"/>
      <protection locked="0"/>
    </xf>
    <xf numFmtId="4" fontId="3" fillId="0" borderId="0" xfId="0" applyNumberFormat="1" applyFont="1" applyFill="1" applyAlignment="1" applyProtection="1">
      <alignment horizontal="right" wrapText="1"/>
      <protection locked="0"/>
    </xf>
    <xf numFmtId="0" fontId="80" fillId="0" borderId="0" xfId="0" applyFont="1"/>
    <xf numFmtId="0" fontId="3" fillId="0" borderId="0" xfId="0" applyFont="1" applyAlignment="1">
      <alignment wrapText="1"/>
    </xf>
    <xf numFmtId="0" fontId="76" fillId="54" borderId="19" xfId="0" applyNumberFormat="1" applyFont="1" applyFill="1" applyBorder="1" applyAlignment="1" applyProtection="1">
      <alignment horizontal="center" vertical="top"/>
    </xf>
    <xf numFmtId="0" fontId="3" fillId="0" borderId="0" xfId="0" applyFont="1" applyAlignment="1" applyProtection="1">
      <alignment horizontal="center"/>
    </xf>
    <xf numFmtId="44" fontId="83" fillId="0" borderId="0" xfId="1778" applyFont="1" applyFill="1" applyBorder="1" applyAlignment="1" applyProtection="1">
      <alignment horizontal="right" wrapText="1"/>
      <protection locked="0"/>
    </xf>
    <xf numFmtId="0" fontId="3" fillId="0" borderId="0" xfId="0" applyNumberFormat="1" applyFont="1" applyBorder="1" applyProtection="1"/>
    <xf numFmtId="0" fontId="3" fillId="0" borderId="0" xfId="1652" applyFont="1" applyFill="1"/>
    <xf numFmtId="2" fontId="82" fillId="0" borderId="0" xfId="0" applyNumberFormat="1" applyFont="1" applyAlignment="1">
      <alignment wrapText="1"/>
    </xf>
    <xf numFmtId="0" fontId="3" fillId="0" borderId="0" xfId="0" applyFont="1" applyFill="1" applyProtection="1"/>
    <xf numFmtId="4" fontId="3" fillId="0" borderId="0" xfId="0" applyNumberFormat="1" applyFont="1" applyFill="1" applyProtection="1"/>
    <xf numFmtId="44" fontId="3" fillId="0" borderId="0" xfId="1778" applyFont="1" applyFill="1" applyProtection="1">
      <protection locked="0"/>
    </xf>
    <xf numFmtId="0" fontId="83" fillId="0" borderId="0" xfId="0" applyFont="1" applyAlignment="1" applyProtection="1">
      <alignment horizontal="left" vertical="top" wrapText="1"/>
    </xf>
    <xf numFmtId="4" fontId="82" fillId="0" borderId="0" xfId="0" applyNumberFormat="1" applyFont="1" applyAlignment="1">
      <alignment horizontal="right" wrapText="1"/>
    </xf>
    <xf numFmtId="0" fontId="3" fillId="0" borderId="0" xfId="0" applyNumberFormat="1" applyFont="1" applyFill="1" applyAlignment="1" applyProtection="1">
      <alignment vertical="top" wrapText="1"/>
    </xf>
    <xf numFmtId="49" fontId="83" fillId="0" borderId="20" xfId="0" applyNumberFormat="1" applyFont="1" applyFill="1" applyBorder="1" applyAlignment="1" applyProtection="1">
      <alignment vertical="top" wrapText="1"/>
    </xf>
    <xf numFmtId="0" fontId="83" fillId="0" borderId="20" xfId="0" applyFont="1" applyFill="1" applyBorder="1" applyAlignment="1" applyProtection="1">
      <alignment horizontal="right" wrapText="1"/>
    </xf>
    <xf numFmtId="4" fontId="83" fillId="0" borderId="20" xfId="1920" applyNumberFormat="1" applyFont="1" applyFill="1" applyBorder="1" applyAlignment="1" applyProtection="1">
      <alignment horizontal="right" wrapText="1"/>
    </xf>
    <xf numFmtId="4" fontId="83" fillId="0" borderId="20" xfId="1920" applyNumberFormat="1" applyFont="1" applyFill="1" applyBorder="1" applyAlignment="1" applyProtection="1">
      <alignment horizontal="right" wrapText="1"/>
      <protection locked="0"/>
    </xf>
    <xf numFmtId="0" fontId="83" fillId="0" borderId="0" xfId="0" applyFont="1" applyFill="1" applyAlignment="1" applyProtection="1">
      <alignment horizontal="right"/>
    </xf>
    <xf numFmtId="172" fontId="83" fillId="0" borderId="0" xfId="0" applyNumberFormat="1" applyFont="1" applyFill="1" applyAlignment="1" applyProtection="1">
      <alignment horizontal="right" wrapText="1"/>
    </xf>
    <xf numFmtId="4" fontId="84" fillId="0" borderId="0" xfId="0" applyNumberFormat="1" applyFont="1" applyFill="1" applyAlignment="1" applyProtection="1">
      <alignment horizontal="right" wrapText="1"/>
      <protection locked="0"/>
    </xf>
    <xf numFmtId="0" fontId="83" fillId="0" borderId="0" xfId="0" applyFont="1" applyFill="1" applyBorder="1" applyAlignment="1" applyProtection="1">
      <alignment vertical="top" wrapText="1"/>
    </xf>
    <xf numFmtId="0" fontId="83" fillId="0" borderId="0" xfId="0" applyFont="1" applyFill="1" applyBorder="1" applyAlignment="1" applyProtection="1">
      <alignment horizontal="right"/>
    </xf>
    <xf numFmtId="172" fontId="83" fillId="0" borderId="0" xfId="0" applyNumberFormat="1" applyFont="1" applyFill="1" applyBorder="1" applyAlignment="1" applyProtection="1">
      <alignment horizontal="right" wrapText="1"/>
    </xf>
    <xf numFmtId="4" fontId="3" fillId="0" borderId="0" xfId="0" applyNumberFormat="1" applyFont="1" applyFill="1" applyBorder="1" applyAlignment="1" applyProtection="1">
      <alignment horizontal="right" wrapText="1"/>
      <protection locked="0"/>
    </xf>
    <xf numFmtId="4" fontId="83" fillId="0" borderId="0" xfId="1920" applyNumberFormat="1" applyFont="1" applyFill="1" applyBorder="1" applyAlignment="1" applyProtection="1">
      <alignment horizontal="right" wrapText="1"/>
      <protection locked="0"/>
    </xf>
    <xf numFmtId="4" fontId="3" fillId="0" borderId="0" xfId="0" applyNumberFormat="1" applyFont="1" applyFill="1" applyProtection="1">
      <protection locked="0"/>
    </xf>
    <xf numFmtId="0" fontId="3" fillId="0" borderId="0" xfId="1593" applyFont="1" applyAlignment="1" applyProtection="1">
      <alignment horizontal="right" vertical="top" wrapText="1"/>
    </xf>
    <xf numFmtId="0" fontId="3" fillId="0" borderId="0" xfId="1393" applyFont="1" applyFill="1" applyBorder="1" applyAlignment="1" applyProtection="1">
      <alignment horizontal="right" wrapText="1"/>
    </xf>
    <xf numFmtId="0" fontId="3" fillId="0" borderId="0" xfId="1593" applyFont="1" applyAlignment="1" applyProtection="1">
      <alignment horizontal="left" vertical="top" wrapText="1"/>
    </xf>
    <xf numFmtId="0" fontId="3" fillId="0" borderId="0" xfId="1593" applyFont="1" applyFill="1" applyAlignment="1" applyProtection="1">
      <alignment horizontal="left" vertical="top" wrapText="1"/>
    </xf>
    <xf numFmtId="0" fontId="79" fillId="0" borderId="0" xfId="0" applyNumberFormat="1" applyFont="1" applyFill="1" applyBorder="1" applyAlignment="1" applyProtection="1">
      <alignment horizontal="center"/>
    </xf>
    <xf numFmtId="49" fontId="79" fillId="0" borderId="0" xfId="0" applyNumberFormat="1" applyFont="1" applyFill="1" applyBorder="1" applyAlignment="1" applyProtection="1">
      <alignment vertical="top"/>
    </xf>
    <xf numFmtId="0" fontId="79" fillId="0" borderId="0" xfId="0" applyNumberFormat="1" applyFont="1" applyFill="1" applyBorder="1" applyAlignment="1" applyProtection="1">
      <alignment vertical="top"/>
    </xf>
    <xf numFmtId="49" fontId="79" fillId="0" borderId="0" xfId="0" applyNumberFormat="1" applyFont="1" applyFill="1" applyBorder="1" applyAlignment="1" applyProtection="1">
      <alignment horizontal="left"/>
    </xf>
    <xf numFmtId="44" fontId="79" fillId="0" borderId="0" xfId="1778" applyFont="1" applyFill="1" applyBorder="1" applyAlignment="1" applyProtection="1">
      <alignment horizontal="left"/>
      <protection locked="0"/>
    </xf>
    <xf numFmtId="44" fontId="3" fillId="0" borderId="0" xfId="1653" applyNumberFormat="1" applyFont="1" applyFill="1" applyAlignment="1" applyProtection="1">
      <alignment horizontal="right"/>
      <protection locked="0"/>
    </xf>
    <xf numFmtId="0" fontId="3" fillId="0" borderId="0" xfId="0" applyNumberFormat="1" applyFont="1" applyFill="1" applyProtection="1"/>
    <xf numFmtId="44" fontId="5" fillId="0" borderId="0" xfId="1653" applyNumberFormat="1" applyFont="1" applyBorder="1" applyAlignment="1" applyProtection="1">
      <alignment horizontal="right"/>
      <protection locked="0"/>
    </xf>
    <xf numFmtId="0" fontId="5" fillId="0" borderId="0" xfId="0" applyNumberFormat="1" applyFont="1" applyFill="1" applyProtection="1"/>
    <xf numFmtId="0" fontId="83" fillId="0" borderId="0" xfId="1652" applyFont="1" applyFill="1"/>
    <xf numFmtId="49" fontId="83" fillId="0" borderId="20" xfId="0" applyNumberFormat="1" applyFont="1" applyFill="1" applyBorder="1" applyAlignment="1" applyProtection="1">
      <alignment horizontal="center" vertical="top" wrapText="1"/>
    </xf>
    <xf numFmtId="49" fontId="75" fillId="0" borderId="0" xfId="0" applyNumberFormat="1" applyFont="1" applyFill="1" applyBorder="1" applyAlignment="1" applyProtection="1"/>
    <xf numFmtId="0" fontId="75" fillId="0" borderId="0" xfId="0" applyNumberFormat="1" applyFont="1" applyFill="1" applyBorder="1" applyAlignment="1" applyProtection="1">
      <alignment vertical="top"/>
    </xf>
    <xf numFmtId="49" fontId="75" fillId="0" borderId="0" xfId="0" applyNumberFormat="1" applyFont="1" applyFill="1" applyBorder="1" applyAlignment="1" applyProtection="1">
      <alignment horizontal="left"/>
    </xf>
    <xf numFmtId="0" fontId="91" fillId="54" borderId="21" xfId="0" applyNumberFormat="1" applyFont="1" applyFill="1" applyBorder="1" applyAlignment="1" applyProtection="1">
      <alignment horizontal="center" vertical="top"/>
    </xf>
    <xf numFmtId="49" fontId="77" fillId="0" borderId="0" xfId="0" applyNumberFormat="1" applyFont="1" applyFill="1" applyBorder="1" applyAlignment="1" applyProtection="1">
      <alignment horizontal="center" vertical="top" wrapText="1"/>
    </xf>
    <xf numFmtId="49" fontId="78" fillId="0" borderId="0" xfId="0" applyNumberFormat="1" applyFont="1" applyFill="1" applyBorder="1" applyAlignment="1" applyProtection="1">
      <alignment horizontal="center" vertical="top" wrapText="1"/>
    </xf>
    <xf numFmtId="49" fontId="77" fillId="0" borderId="20" xfId="0" applyNumberFormat="1" applyFont="1" applyFill="1" applyBorder="1" applyAlignment="1" applyProtection="1">
      <alignment horizontal="center" vertical="top" wrapText="1"/>
    </xf>
    <xf numFmtId="49" fontId="78" fillId="0" borderId="0" xfId="0" applyNumberFormat="1" applyFont="1" applyFill="1" applyAlignment="1" applyProtection="1">
      <alignment horizontal="center" vertical="top"/>
    </xf>
    <xf numFmtId="49" fontId="78" fillId="0" borderId="0" xfId="0" applyNumberFormat="1" applyFont="1" applyBorder="1" applyAlignment="1" applyProtection="1">
      <alignment horizontal="center" vertical="top"/>
    </xf>
    <xf numFmtId="0" fontId="81" fillId="0" borderId="0" xfId="0" applyFont="1"/>
    <xf numFmtId="4" fontId="3" fillId="0" borderId="0" xfId="1920" applyNumberFormat="1" applyFont="1" applyFill="1" applyBorder="1" applyAlignment="1" applyProtection="1">
      <alignment horizontal="right" wrapText="1"/>
      <protection locked="0"/>
    </xf>
    <xf numFmtId="0" fontId="80" fillId="0" borderId="0" xfId="0" applyFont="1" applyFill="1" applyBorder="1" applyAlignment="1" applyProtection="1">
      <alignment horizontal="right" wrapText="1"/>
    </xf>
    <xf numFmtId="4" fontId="80" fillId="0" borderId="0" xfId="1920" applyNumberFormat="1" applyFont="1" applyFill="1" applyBorder="1" applyAlignment="1" applyProtection="1">
      <alignment horizontal="right" wrapText="1"/>
    </xf>
    <xf numFmtId="4" fontId="80" fillId="0" borderId="0" xfId="1920" applyNumberFormat="1" applyFont="1" applyFill="1" applyBorder="1" applyAlignment="1" applyProtection="1">
      <alignment horizontal="right" wrapText="1"/>
      <protection locked="0"/>
    </xf>
    <xf numFmtId="44" fontId="81" fillId="0" borderId="0" xfId="1653" applyNumberFormat="1" applyFont="1" applyBorder="1" applyAlignment="1" applyProtection="1">
      <alignment horizontal="right"/>
      <protection locked="0"/>
    </xf>
    <xf numFmtId="0" fontId="81" fillId="0" borderId="0" xfId="0" applyFont="1" applyFill="1" applyAlignment="1" applyProtection="1">
      <alignment horizontal="left" vertical="top" wrapText="1"/>
    </xf>
    <xf numFmtId="44" fontId="81" fillId="0" borderId="0" xfId="1653" applyNumberFormat="1" applyFont="1" applyAlignment="1" applyProtection="1">
      <alignment horizontal="right"/>
      <protection locked="0"/>
    </xf>
    <xf numFmtId="0" fontId="77" fillId="0" borderId="0" xfId="0" applyFont="1"/>
    <xf numFmtId="0" fontId="78" fillId="0" borderId="0" xfId="0" applyFont="1"/>
    <xf numFmtId="49" fontId="77" fillId="0" borderId="0" xfId="0" applyNumberFormat="1" applyFont="1" applyFill="1" applyBorder="1" applyAlignment="1" applyProtection="1">
      <alignment vertical="top" wrapText="1"/>
    </xf>
    <xf numFmtId="49" fontId="80" fillId="0" borderId="23" xfId="0" applyNumberFormat="1" applyFont="1" applyFill="1" applyBorder="1" applyAlignment="1" applyProtection="1">
      <alignment horizontal="center" vertical="top"/>
    </xf>
    <xf numFmtId="0" fontId="80" fillId="0" borderId="22" xfId="0" applyFont="1" applyFill="1" applyBorder="1" applyAlignment="1" applyProtection="1">
      <alignment horizontal="center" wrapText="1"/>
    </xf>
    <xf numFmtId="4" fontId="80" fillId="0" borderId="22" xfId="1920" applyNumberFormat="1" applyFont="1" applyFill="1" applyBorder="1" applyAlignment="1" applyProtection="1">
      <alignment horizontal="right" wrapText="1"/>
    </xf>
    <xf numFmtId="4" fontId="81" fillId="0" borderId="22" xfId="1815" applyNumberFormat="1" applyFont="1" applyFill="1" applyBorder="1" applyAlignment="1" applyProtection="1">
      <alignment horizontal="right"/>
      <protection locked="0"/>
    </xf>
    <xf numFmtId="49" fontId="83" fillId="0" borderId="0" xfId="0" applyNumberFormat="1" applyFont="1" applyFill="1" applyAlignment="1" applyProtection="1">
      <alignment horizontal="center" vertical="top"/>
    </xf>
    <xf numFmtId="0" fontId="80" fillId="0" borderId="22" xfId="0" applyFont="1" applyFill="1" applyBorder="1" applyAlignment="1" applyProtection="1">
      <alignment vertical="top" wrapText="1"/>
    </xf>
    <xf numFmtId="0" fontId="80" fillId="0" borderId="22" xfId="0" applyFont="1" applyFill="1" applyBorder="1" applyAlignment="1" applyProtection="1">
      <alignment horizontal="center"/>
    </xf>
    <xf numFmtId="4" fontId="80" fillId="0" borderId="22" xfId="0" applyNumberFormat="1" applyFont="1" applyFill="1" applyBorder="1" applyAlignment="1" applyProtection="1">
      <alignment horizontal="right" wrapText="1"/>
    </xf>
    <xf numFmtId="44" fontId="81" fillId="0" borderId="22" xfId="1778" applyFont="1" applyFill="1" applyBorder="1" applyAlignment="1" applyProtection="1">
      <alignment horizontal="right"/>
      <protection locked="0"/>
    </xf>
    <xf numFmtId="0" fontId="80" fillId="0" borderId="22" xfId="0" applyFont="1" applyFill="1" applyBorder="1" applyAlignment="1" applyProtection="1">
      <alignment horizontal="right"/>
    </xf>
    <xf numFmtId="172" fontId="80" fillId="0" borderId="22" xfId="0" applyNumberFormat="1" applyFont="1" applyFill="1" applyBorder="1" applyAlignment="1" applyProtection="1">
      <alignment horizontal="right" wrapText="1"/>
    </xf>
    <xf numFmtId="4" fontId="81" fillId="0" borderId="22" xfId="0" applyNumberFormat="1" applyFont="1" applyFill="1" applyBorder="1" applyAlignment="1" applyProtection="1">
      <alignment horizontal="right" wrapText="1"/>
      <protection locked="0"/>
    </xf>
    <xf numFmtId="4" fontId="80" fillId="0" borderId="22" xfId="1920" applyNumberFormat="1" applyFont="1" applyFill="1" applyBorder="1" applyAlignment="1" applyProtection="1">
      <alignment horizontal="right" wrapText="1"/>
      <protection locked="0"/>
    </xf>
    <xf numFmtId="0" fontId="81" fillId="0" borderId="0" xfId="0" applyFont="1" applyAlignment="1" applyProtection="1">
      <alignment horizontal="left" vertical="top" wrapText="1"/>
    </xf>
    <xf numFmtId="0" fontId="80" fillId="0" borderId="0" xfId="0" applyFont="1" applyFill="1" applyAlignment="1" applyProtection="1">
      <alignment vertical="top"/>
    </xf>
    <xf numFmtId="0" fontId="80" fillId="0" borderId="0" xfId="0" applyFont="1" applyFill="1" applyProtection="1"/>
    <xf numFmtId="4" fontId="80" fillId="0" borderId="0" xfId="0" applyNumberFormat="1" applyFont="1" applyFill="1" applyProtection="1"/>
    <xf numFmtId="4" fontId="80" fillId="0" borderId="0" xfId="0" applyNumberFormat="1" applyFont="1" applyFill="1" applyProtection="1">
      <protection locked="0"/>
    </xf>
    <xf numFmtId="0" fontId="80" fillId="0" borderId="0" xfId="0" applyFont="1" applyFill="1" applyAlignment="1" applyProtection="1">
      <alignment horizontal="left" vertical="top" wrapText="1"/>
    </xf>
    <xf numFmtId="0" fontId="3" fillId="0" borderId="24" xfId="0" applyFont="1" applyFill="1" applyBorder="1" applyAlignment="1" applyProtection="1">
      <alignment vertical="top"/>
    </xf>
    <xf numFmtId="0" fontId="3" fillId="0" borderId="24" xfId="0" applyFont="1" applyFill="1" applyBorder="1" applyProtection="1"/>
    <xf numFmtId="4" fontId="3" fillId="0" borderId="24" xfId="0" applyNumberFormat="1" applyFont="1" applyFill="1" applyBorder="1" applyProtection="1"/>
    <xf numFmtId="4" fontId="3" fillId="0" borderId="24" xfId="0" applyNumberFormat="1" applyFont="1" applyFill="1" applyBorder="1" applyProtection="1">
      <protection locked="0"/>
    </xf>
    <xf numFmtId="0" fontId="89" fillId="0" borderId="0" xfId="0" applyFont="1"/>
    <xf numFmtId="0" fontId="5" fillId="0" borderId="0" xfId="1593" applyFont="1" applyAlignment="1" applyProtection="1">
      <alignment horizontal="left" vertical="top" wrapText="1"/>
    </xf>
    <xf numFmtId="0" fontId="5" fillId="0" borderId="0" xfId="1593" applyFont="1" applyBorder="1" applyAlignment="1" applyProtection="1">
      <alignment horizontal="center" wrapText="1"/>
    </xf>
    <xf numFmtId="4" fontId="5" fillId="0" borderId="0" xfId="1593" applyNumberFormat="1" applyFont="1" applyBorder="1" applyAlignment="1" applyProtection="1">
      <alignment horizontal="right" wrapText="1"/>
    </xf>
    <xf numFmtId="0" fontId="5" fillId="0" borderId="0" xfId="0" applyFont="1" applyFill="1" applyAlignment="1" applyProtection="1">
      <alignment horizontal="center" vertical="top" wrapText="1"/>
    </xf>
    <xf numFmtId="49" fontId="77" fillId="0" borderId="22" xfId="0" applyNumberFormat="1" applyFont="1" applyFill="1" applyBorder="1" applyAlignment="1" applyProtection="1">
      <alignment vertical="top" wrapText="1"/>
    </xf>
    <xf numFmtId="4" fontId="5" fillId="0" borderId="0" xfId="0" applyNumberFormat="1" applyFont="1" applyFill="1" applyAlignment="1" applyProtection="1">
      <alignment horizontal="right" wrapText="1"/>
    </xf>
    <xf numFmtId="0" fontId="5" fillId="0" borderId="0" xfId="0" applyFont="1" applyAlignment="1" applyProtection="1">
      <alignment horizontal="center" vertical="top" wrapText="1"/>
    </xf>
    <xf numFmtId="0" fontId="5" fillId="0" borderId="0" xfId="0" applyNumberFormat="1" applyFont="1" applyFill="1" applyAlignment="1" applyProtection="1">
      <alignment vertical="top" wrapText="1"/>
    </xf>
    <xf numFmtId="4" fontId="5" fillId="0" borderId="0" xfId="1819" applyNumberFormat="1" applyFont="1" applyFill="1" applyAlignment="1" applyProtection="1">
      <alignment horizontal="right"/>
      <protection locked="0"/>
    </xf>
    <xf numFmtId="0" fontId="75" fillId="0" borderId="0" xfId="0" applyFont="1" applyFill="1" applyAlignment="1" applyProtection="1">
      <alignment vertical="top" wrapText="1"/>
    </xf>
    <xf numFmtId="0" fontId="90" fillId="0" borderId="0" xfId="0" applyFont="1" applyFill="1" applyAlignment="1" applyProtection="1">
      <alignment vertical="top" wrapText="1"/>
    </xf>
    <xf numFmtId="0" fontId="5" fillId="0" borderId="0" xfId="1393" applyFont="1" applyFill="1" applyBorder="1" applyAlignment="1" applyProtection="1">
      <alignment horizontal="right" wrapText="1"/>
    </xf>
    <xf numFmtId="172" fontId="5" fillId="0" borderId="0" xfId="0" applyNumberFormat="1" applyFont="1" applyFill="1" applyBorder="1" applyAlignment="1" applyProtection="1">
      <alignment horizontal="right" wrapText="1"/>
    </xf>
    <xf numFmtId="4" fontId="5" fillId="0" borderId="0" xfId="0" applyNumberFormat="1" applyFont="1" applyFill="1" applyBorder="1" applyAlignment="1" applyProtection="1">
      <alignment horizontal="right" wrapText="1"/>
      <protection locked="0"/>
    </xf>
    <xf numFmtId="49" fontId="91" fillId="54" borderId="19" xfId="0" applyNumberFormat="1" applyFont="1" applyFill="1" applyBorder="1" applyAlignment="1" applyProtection="1"/>
    <xf numFmtId="0" fontId="91" fillId="54" borderId="19" xfId="0" applyNumberFormat="1" applyFont="1" applyFill="1" applyBorder="1" applyAlignment="1" applyProtection="1">
      <alignment vertical="top"/>
    </xf>
    <xf numFmtId="49" fontId="91" fillId="54" borderId="19" xfId="0" applyNumberFormat="1" applyFont="1" applyFill="1" applyBorder="1" applyAlignment="1" applyProtection="1">
      <alignment horizontal="left"/>
    </xf>
    <xf numFmtId="44" fontId="78" fillId="0" borderId="0" xfId="1653" applyNumberFormat="1" applyFont="1" applyAlignment="1" applyProtection="1">
      <alignment horizontal="right"/>
      <protection locked="0"/>
    </xf>
    <xf numFmtId="0" fontId="78" fillId="0" borderId="0" xfId="0" applyNumberFormat="1" applyFont="1" applyProtection="1"/>
    <xf numFmtId="0" fontId="77" fillId="0" borderId="22" xfId="0" applyFont="1" applyFill="1" applyBorder="1" applyAlignment="1" applyProtection="1">
      <alignment horizontal="center" wrapText="1"/>
    </xf>
    <xf numFmtId="4" fontId="77" fillId="0" borderId="0" xfId="1920" applyNumberFormat="1" applyFont="1" applyFill="1" applyBorder="1" applyAlignment="1" applyProtection="1">
      <alignment horizontal="right" wrapText="1"/>
    </xf>
    <xf numFmtId="0" fontId="77" fillId="0" borderId="22" xfId="0" applyFont="1" applyFill="1" applyBorder="1" applyAlignment="1" applyProtection="1">
      <alignment horizontal="right"/>
    </xf>
    <xf numFmtId="172" fontId="77" fillId="0" borderId="22" xfId="0" applyNumberFormat="1" applyFont="1" applyFill="1" applyBorder="1" applyAlignment="1" applyProtection="1">
      <alignment horizontal="right" wrapText="1"/>
    </xf>
    <xf numFmtId="4" fontId="77" fillId="0" borderId="22" xfId="1920" applyNumberFormat="1" applyFont="1" applyFill="1" applyBorder="1" applyAlignment="1" applyProtection="1">
      <alignment horizontal="right" wrapText="1"/>
      <protection locked="0"/>
    </xf>
    <xf numFmtId="49" fontId="78" fillId="0" borderId="0" xfId="0" applyNumberFormat="1" applyFont="1" applyFill="1" applyBorder="1" applyAlignment="1" applyProtection="1">
      <alignment horizontal="center" vertical="top"/>
    </xf>
    <xf numFmtId="0" fontId="77" fillId="0" borderId="0" xfId="0" applyFont="1" applyFill="1" applyBorder="1" applyAlignment="1" applyProtection="1">
      <alignment horizontal="right"/>
    </xf>
    <xf numFmtId="172" fontId="77" fillId="0" borderId="0" xfId="0" applyNumberFormat="1" applyFont="1" applyFill="1" applyBorder="1" applyAlignment="1" applyProtection="1">
      <alignment horizontal="right" wrapText="1"/>
    </xf>
    <xf numFmtId="4" fontId="77" fillId="0" borderId="0" xfId="1920" applyNumberFormat="1" applyFont="1" applyFill="1" applyBorder="1" applyAlignment="1" applyProtection="1">
      <alignment horizontal="right" wrapText="1"/>
      <protection locked="0"/>
    </xf>
    <xf numFmtId="0" fontId="77" fillId="0" borderId="0" xfId="0" applyFont="1" applyFill="1" applyBorder="1" applyAlignment="1" applyProtection="1">
      <alignment horizontal="right" wrapText="1"/>
    </xf>
    <xf numFmtId="0" fontId="93" fillId="54" borderId="21" xfId="0" applyNumberFormat="1" applyFont="1" applyFill="1" applyBorder="1" applyAlignment="1" applyProtection="1">
      <alignment horizontal="center"/>
    </xf>
    <xf numFmtId="49" fontId="93" fillId="54" borderId="19" xfId="0" applyNumberFormat="1" applyFont="1" applyFill="1" applyBorder="1" applyAlignment="1" applyProtection="1">
      <alignment vertical="top"/>
    </xf>
    <xf numFmtId="0" fontId="93" fillId="54" borderId="19" xfId="0" applyNumberFormat="1" applyFont="1" applyFill="1" applyBorder="1" applyAlignment="1" applyProtection="1">
      <alignment vertical="top"/>
    </xf>
    <xf numFmtId="49" fontId="93" fillId="54" borderId="19" xfId="0" applyNumberFormat="1" applyFont="1" applyFill="1" applyBorder="1" applyAlignment="1" applyProtection="1">
      <alignment horizontal="left"/>
    </xf>
    <xf numFmtId="0" fontId="81" fillId="0" borderId="0" xfId="0" applyNumberFormat="1" applyFont="1" applyProtection="1"/>
    <xf numFmtId="49" fontId="80" fillId="0" borderId="0" xfId="0" applyNumberFormat="1" applyFont="1" applyFill="1" applyBorder="1" applyAlignment="1" applyProtection="1">
      <alignment horizontal="center" vertical="top" wrapText="1"/>
    </xf>
    <xf numFmtId="0" fontId="3" fillId="0" borderId="0" xfId="1652" applyFont="1" applyFill="1" applyBorder="1"/>
    <xf numFmtId="44" fontId="3" fillId="0" borderId="0" xfId="1778" applyFont="1" applyFill="1" applyBorder="1" applyAlignment="1" applyProtection="1">
      <alignment horizontal="right" wrapText="1"/>
      <protection locked="0"/>
    </xf>
    <xf numFmtId="49" fontId="83" fillId="0" borderId="0" xfId="0" applyNumberFormat="1" applyFont="1" applyFill="1" applyBorder="1" applyAlignment="1" applyProtection="1">
      <alignment horizontal="center" vertical="top"/>
    </xf>
    <xf numFmtId="0" fontId="88" fillId="54" borderId="21" xfId="0" applyNumberFormat="1" applyFont="1" applyFill="1" applyBorder="1" applyAlignment="1" applyProtection="1">
      <alignment horizontal="center" vertical="top"/>
    </xf>
    <xf numFmtId="49" fontId="87" fillId="0" borderId="0" xfId="0" applyNumberFormat="1" applyFont="1" applyFill="1" applyBorder="1" applyAlignment="1" applyProtection="1">
      <alignment horizontal="center" vertical="top"/>
    </xf>
    <xf numFmtId="49" fontId="94" fillId="0" borderId="0" xfId="0" applyNumberFormat="1" applyFont="1" applyFill="1" applyBorder="1" applyAlignment="1" applyProtection="1">
      <alignment vertical="top" wrapText="1"/>
    </xf>
    <xf numFmtId="0" fontId="94" fillId="0" borderId="0" xfId="0" applyFont="1" applyFill="1" applyBorder="1" applyAlignment="1" applyProtection="1">
      <alignment horizontal="right" wrapText="1"/>
    </xf>
    <xf numFmtId="4" fontId="94" fillId="0" borderId="0" xfId="1920" applyNumberFormat="1" applyFont="1" applyFill="1" applyBorder="1" applyAlignment="1" applyProtection="1">
      <alignment horizontal="right" wrapText="1"/>
    </xf>
    <xf numFmtId="4" fontId="94" fillId="0" borderId="0" xfId="1920" applyNumberFormat="1" applyFont="1" applyFill="1" applyBorder="1" applyAlignment="1" applyProtection="1">
      <alignment horizontal="right" wrapText="1"/>
      <protection locked="0"/>
    </xf>
    <xf numFmtId="44" fontId="95" fillId="0" borderId="0" xfId="1653" applyNumberFormat="1" applyFont="1" applyAlignment="1" applyProtection="1">
      <alignment horizontal="right"/>
      <protection locked="0"/>
    </xf>
    <xf numFmtId="0" fontId="95" fillId="0" borderId="0" xfId="0" applyFont="1"/>
    <xf numFmtId="49" fontId="96" fillId="0" borderId="0" xfId="0" applyNumberFormat="1" applyFont="1" applyFill="1" applyBorder="1" applyAlignment="1" applyProtection="1">
      <alignment vertical="top" wrapText="1"/>
    </xf>
    <xf numFmtId="0" fontId="95" fillId="0" borderId="0" xfId="0" applyFont="1" applyFill="1" applyAlignment="1" applyProtection="1">
      <alignment vertical="top" wrapText="1"/>
    </xf>
    <xf numFmtId="0" fontId="95" fillId="0" borderId="0" xfId="0" applyFont="1" applyFill="1" applyAlignment="1" applyProtection="1">
      <alignment horizontal="right"/>
    </xf>
    <xf numFmtId="172" fontId="95" fillId="0" borderId="0" xfId="0" applyNumberFormat="1" applyFont="1" applyFill="1" applyAlignment="1" applyProtection="1">
      <alignment horizontal="right" wrapText="1"/>
    </xf>
    <xf numFmtId="0" fontId="3" fillId="0" borderId="0" xfId="0" applyFont="1" applyBorder="1"/>
    <xf numFmtId="172" fontId="3" fillId="0" borderId="0" xfId="0" applyNumberFormat="1" applyFont="1" applyFill="1" applyBorder="1" applyAlignment="1" applyProtection="1">
      <alignment horizontal="right" wrapText="1"/>
    </xf>
    <xf numFmtId="0" fontId="3" fillId="0" borderId="0" xfId="0" applyFont="1" applyAlignment="1" applyProtection="1">
      <alignment horizontal="center" vertical="top" wrapText="1"/>
    </xf>
    <xf numFmtId="49" fontId="83" fillId="0" borderId="0" xfId="0" applyNumberFormat="1" applyFont="1" applyFill="1" applyBorder="1" applyAlignment="1" applyProtection="1">
      <alignment vertical="top"/>
    </xf>
    <xf numFmtId="49" fontId="98" fillId="0" borderId="0" xfId="0" applyNumberFormat="1" applyFont="1" applyFill="1" applyBorder="1" applyAlignment="1" applyProtection="1">
      <alignment horizontal="center" vertical="top" wrapText="1"/>
    </xf>
    <xf numFmtId="4" fontId="95" fillId="0" borderId="0" xfId="0" applyNumberFormat="1" applyFont="1" applyFill="1" applyBorder="1" applyAlignment="1" applyProtection="1">
      <alignment horizontal="right"/>
      <protection locked="0"/>
    </xf>
    <xf numFmtId="0" fontId="95" fillId="0" borderId="0" xfId="0" applyNumberFormat="1" applyFont="1" applyBorder="1" applyAlignment="1" applyProtection="1">
      <protection hidden="1"/>
    </xf>
    <xf numFmtId="0" fontId="95" fillId="0" borderId="0" xfId="0" applyNumberFormat="1" applyFont="1" applyFill="1" applyBorder="1" applyAlignment="1" applyProtection="1">
      <protection hidden="1"/>
    </xf>
    <xf numFmtId="0" fontId="94" fillId="0" borderId="0" xfId="0" applyFont="1" applyAlignment="1" applyProtection="1">
      <alignment horizontal="left" vertical="top" wrapText="1"/>
    </xf>
    <xf numFmtId="0" fontId="97" fillId="0" borderId="0" xfId="0" applyFont="1"/>
    <xf numFmtId="0" fontId="97" fillId="0" borderId="0" xfId="0" applyNumberFormat="1" applyFont="1" applyBorder="1" applyAlignment="1" applyProtection="1">
      <protection hidden="1"/>
    </xf>
    <xf numFmtId="0" fontId="97" fillId="0" borderId="0" xfId="0" applyFont="1" applyFill="1" applyAlignment="1" applyProtection="1">
      <alignment horizontal="right"/>
    </xf>
    <xf numFmtId="172" fontId="97" fillId="0" borderId="0" xfId="0" applyNumberFormat="1" applyFont="1" applyFill="1" applyAlignment="1" applyProtection="1">
      <alignment horizontal="right" wrapText="1"/>
    </xf>
    <xf numFmtId="4" fontId="97" fillId="0" borderId="0" xfId="0" applyNumberFormat="1" applyFont="1" applyFill="1" applyAlignment="1" applyProtection="1">
      <alignment horizontal="right" wrapText="1"/>
      <protection locked="0"/>
    </xf>
    <xf numFmtId="4" fontId="96" fillId="0" borderId="0" xfId="0" applyNumberFormat="1" applyFont="1" applyFill="1" applyBorder="1" applyAlignment="1" applyProtection="1">
      <alignment horizontal="right"/>
      <protection locked="0"/>
    </xf>
    <xf numFmtId="0" fontId="96" fillId="0" borderId="0" xfId="0" applyNumberFormat="1" applyFont="1" applyBorder="1" applyAlignment="1" applyProtection="1">
      <protection hidden="1"/>
    </xf>
    <xf numFmtId="0" fontId="80" fillId="0" borderId="22" xfId="0" applyFont="1" applyFill="1" applyBorder="1" applyAlignment="1" applyProtection="1">
      <alignment vertical="top"/>
    </xf>
    <xf numFmtId="4" fontId="3" fillId="0" borderId="0" xfId="0" applyNumberFormat="1" applyFont="1" applyFill="1" applyBorder="1" applyAlignment="1" applyProtection="1">
      <alignment horizontal="right" wrapText="1"/>
      <protection hidden="1"/>
    </xf>
    <xf numFmtId="4" fontId="3" fillId="0" borderId="0" xfId="0" applyNumberFormat="1" applyFont="1" applyFill="1" applyBorder="1" applyAlignment="1" applyProtection="1">
      <alignment horizontal="right"/>
      <protection locked="0"/>
    </xf>
    <xf numFmtId="4" fontId="3" fillId="0" borderId="0" xfId="0" applyNumberFormat="1" applyFont="1" applyFill="1" applyBorder="1" applyAlignment="1" applyProtection="1">
      <alignment horizontal="right"/>
      <protection hidden="1"/>
    </xf>
    <xf numFmtId="0" fontId="3" fillId="0" borderId="0" xfId="0" applyNumberFormat="1" applyFont="1" applyBorder="1" applyAlignment="1" applyProtection="1">
      <protection hidden="1"/>
    </xf>
    <xf numFmtId="0" fontId="5" fillId="0" borderId="0" xfId="0" applyFont="1" applyFill="1"/>
    <xf numFmtId="0" fontId="100" fillId="0" borderId="0" xfId="0" applyFont="1" applyProtection="1"/>
    <xf numFmtId="0" fontId="101" fillId="0" borderId="0" xfId="0" applyFont="1" applyProtection="1"/>
    <xf numFmtId="0" fontId="102" fillId="0" borderId="0" xfId="0" applyFont="1" applyAlignment="1" applyProtection="1">
      <alignment horizontal="center" vertical="center" wrapText="1"/>
    </xf>
    <xf numFmtId="0" fontId="100" fillId="0" borderId="0" xfId="0" applyFont="1"/>
    <xf numFmtId="0" fontId="101" fillId="0" borderId="0" xfId="0" applyFont="1" applyBorder="1" applyProtection="1"/>
    <xf numFmtId="0" fontId="102" fillId="0" borderId="0" xfId="0" applyFont="1" applyBorder="1" applyProtection="1"/>
    <xf numFmtId="0" fontId="103" fillId="0" borderId="0" xfId="0" applyFont="1" applyBorder="1" applyProtection="1"/>
    <xf numFmtId="0" fontId="100" fillId="0" borderId="0" xfId="0" applyFont="1" applyBorder="1" applyProtection="1"/>
    <xf numFmtId="0" fontId="103" fillId="0" borderId="0" xfId="0" applyFont="1" applyProtection="1"/>
    <xf numFmtId="0" fontId="100" fillId="0" borderId="20" xfId="0" applyFont="1" applyBorder="1" applyProtection="1"/>
    <xf numFmtId="0" fontId="104" fillId="0" borderId="0" xfId="0" applyFont="1" applyBorder="1" applyProtection="1"/>
    <xf numFmtId="0" fontId="104" fillId="0" borderId="25" xfId="0" applyFont="1" applyBorder="1" applyProtection="1"/>
    <xf numFmtId="0" fontId="100" fillId="0" borderId="25" xfId="0" applyFont="1" applyBorder="1" applyProtection="1"/>
    <xf numFmtId="0" fontId="104" fillId="0" borderId="0" xfId="0" applyFont="1" applyProtection="1"/>
    <xf numFmtId="49" fontId="80" fillId="0" borderId="0" xfId="0" applyNumberFormat="1" applyFont="1" applyFill="1" applyAlignment="1" applyProtection="1">
      <alignment horizontal="center" vertical="top"/>
    </xf>
    <xf numFmtId="0" fontId="106" fillId="0" borderId="20" xfId="0" applyFont="1" applyBorder="1" applyProtection="1"/>
    <xf numFmtId="0" fontId="106" fillId="0" borderId="0" xfId="0" applyFont="1" applyBorder="1" applyProtection="1"/>
    <xf numFmtId="49" fontId="3" fillId="0" borderId="25" xfId="0" applyNumberFormat="1" applyFont="1" applyFill="1" applyBorder="1" applyAlignment="1" applyProtection="1">
      <alignment vertical="top" wrapText="1"/>
    </xf>
    <xf numFmtId="49" fontId="3" fillId="0" borderId="25" xfId="0" applyNumberFormat="1" applyFont="1" applyFill="1" applyBorder="1" applyAlignment="1" applyProtection="1">
      <alignment horizontal="center" vertical="top" wrapText="1"/>
    </xf>
    <xf numFmtId="172" fontId="80" fillId="0" borderId="0" xfId="0" applyNumberFormat="1" applyFont="1" applyFill="1" applyBorder="1" applyAlignment="1" applyProtection="1">
      <alignment horizontal="right" wrapText="1"/>
    </xf>
    <xf numFmtId="4" fontId="81" fillId="0" borderId="0" xfId="0" applyNumberFormat="1" applyFont="1" applyFill="1" applyBorder="1" applyAlignment="1" applyProtection="1">
      <alignment horizontal="right" wrapText="1"/>
      <protection locked="0"/>
    </xf>
    <xf numFmtId="49" fontId="5" fillId="0" borderId="25" xfId="0" applyNumberFormat="1" applyFont="1" applyFill="1" applyBorder="1" applyAlignment="1" applyProtection="1">
      <alignment horizontal="center" vertical="top" wrapText="1"/>
    </xf>
    <xf numFmtId="49" fontId="5" fillId="0" borderId="25" xfId="0" applyNumberFormat="1" applyFont="1" applyFill="1" applyBorder="1" applyAlignment="1" applyProtection="1">
      <alignment vertical="top" wrapText="1"/>
    </xf>
    <xf numFmtId="0" fontId="107" fillId="0" borderId="20" xfId="0" applyFont="1" applyBorder="1" applyAlignment="1" applyProtection="1">
      <alignment horizontal="center"/>
    </xf>
    <xf numFmtId="0" fontId="64" fillId="0" borderId="0" xfId="0" applyFont="1" applyBorder="1" applyAlignment="1" applyProtection="1">
      <alignment horizontal="center"/>
    </xf>
    <xf numFmtId="49" fontId="80" fillId="0" borderId="0" xfId="0" applyNumberFormat="1" applyFont="1" applyFill="1" applyBorder="1" applyAlignment="1" applyProtection="1">
      <alignment horizontal="center" vertical="top"/>
    </xf>
    <xf numFmtId="0" fontId="107" fillId="0" borderId="0" xfId="0" applyFont="1" applyBorder="1" applyAlignment="1" applyProtection="1">
      <alignment horizontal="center"/>
    </xf>
    <xf numFmtId="0" fontId="64" fillId="0" borderId="20" xfId="0" applyFont="1" applyBorder="1" applyAlignment="1" applyProtection="1">
      <alignment horizontal="center"/>
    </xf>
    <xf numFmtId="0" fontId="106" fillId="0" borderId="0" xfId="0" applyFont="1" applyProtection="1"/>
    <xf numFmtId="0" fontId="106" fillId="0" borderId="0" xfId="0" applyFont="1"/>
    <xf numFmtId="0" fontId="108" fillId="0" borderId="0" xfId="0" applyFont="1" applyProtection="1"/>
    <xf numFmtId="0" fontId="106" fillId="0" borderId="0" xfId="0" applyFont="1" applyAlignment="1" applyProtection="1">
      <alignment horizontal="center" vertical="center" wrapText="1"/>
    </xf>
    <xf numFmtId="0" fontId="109" fillId="0" borderId="0" xfId="0" applyFont="1" applyProtection="1"/>
    <xf numFmtId="0" fontId="110" fillId="0" borderId="0" xfId="0" applyFont="1" applyProtection="1"/>
    <xf numFmtId="0" fontId="109" fillId="0" borderId="0" xfId="0" applyFont="1"/>
    <xf numFmtId="0" fontId="111" fillId="0" borderId="0" xfId="0" applyFont="1" applyAlignment="1" applyProtection="1">
      <alignment horizontal="center" vertical="center" wrapText="1"/>
    </xf>
    <xf numFmtId="0" fontId="108" fillId="0" borderId="0" xfId="0" applyFont="1" applyAlignment="1" applyProtection="1">
      <alignment horizontal="center"/>
    </xf>
    <xf numFmtId="0" fontId="77" fillId="0" borderId="0" xfId="0" applyNumberFormat="1" applyFont="1" applyFill="1" applyBorder="1" applyAlignment="1" applyProtection="1">
      <alignment horizontal="center" vertical="top"/>
    </xf>
    <xf numFmtId="0" fontId="78" fillId="0" borderId="0" xfId="0" applyFont="1" applyAlignment="1" applyProtection="1">
      <alignment horizontal="center" vertical="top" wrapText="1"/>
    </xf>
    <xf numFmtId="0" fontId="5" fillId="0" borderId="0" xfId="0" applyFont="1" applyFill="1" applyAlignment="1" applyProtection="1">
      <alignment horizontal="center" wrapText="1"/>
    </xf>
    <xf numFmtId="49" fontId="81" fillId="0" borderId="0" xfId="0" applyNumberFormat="1" applyFont="1" applyFill="1" applyAlignment="1" applyProtection="1">
      <alignment horizontal="center" vertical="top"/>
    </xf>
    <xf numFmtId="49" fontId="3" fillId="0" borderId="24" xfId="0" applyNumberFormat="1" applyFont="1" applyFill="1" applyBorder="1" applyAlignment="1" applyProtection="1">
      <alignment horizontal="center" vertical="top"/>
    </xf>
    <xf numFmtId="0" fontId="3" fillId="0" borderId="0" xfId="0" applyNumberFormat="1" applyFont="1" applyFill="1" applyAlignment="1" applyProtection="1">
      <alignment horizontal="left" vertical="top" wrapText="1"/>
    </xf>
    <xf numFmtId="0" fontId="3" fillId="0" borderId="0" xfId="1593" applyNumberFormat="1" applyFont="1" applyFill="1" applyAlignment="1" applyProtection="1">
      <alignment horizontal="left" vertical="top" wrapText="1"/>
    </xf>
    <xf numFmtId="0" fontId="83" fillId="0" borderId="0" xfId="0" applyFont="1" applyFill="1" applyBorder="1" applyAlignment="1" applyProtection="1">
      <alignment horizontal="left" vertical="top" wrapText="1"/>
    </xf>
    <xf numFmtId="0" fontId="83" fillId="0" borderId="0" xfId="0" applyNumberFormat="1" applyFont="1" applyFill="1" applyAlignment="1" applyProtection="1">
      <alignment vertical="top" wrapText="1"/>
    </xf>
    <xf numFmtId="4" fontId="3" fillId="0" borderId="0" xfId="0" applyNumberFormat="1" applyFont="1" applyBorder="1" applyAlignment="1" applyProtection="1">
      <alignment horizontal="right" wrapText="1"/>
    </xf>
    <xf numFmtId="4" fontId="3" fillId="0" borderId="0" xfId="0" applyNumberFormat="1" applyFont="1" applyFill="1" applyBorder="1" applyAlignment="1" applyProtection="1">
      <alignment horizontal="right" wrapText="1"/>
    </xf>
    <xf numFmtId="4" fontId="3" fillId="0" borderId="0" xfId="0" applyNumberFormat="1" applyFont="1" applyFill="1" applyBorder="1" applyAlignment="1" applyProtection="1">
      <alignment wrapText="1"/>
      <protection locked="0"/>
    </xf>
    <xf numFmtId="49" fontId="94" fillId="0" borderId="0" xfId="0" applyNumberFormat="1" applyFont="1" applyFill="1" applyBorder="1" applyAlignment="1" applyProtection="1">
      <alignment horizontal="center" vertical="top" wrapText="1"/>
    </xf>
    <xf numFmtId="4" fontId="97" fillId="0" borderId="22" xfId="0" applyNumberFormat="1" applyFont="1" applyFill="1" applyBorder="1" applyAlignment="1" applyProtection="1">
      <alignment horizontal="right"/>
      <protection locked="0"/>
    </xf>
    <xf numFmtId="49" fontId="96" fillId="0" borderId="0" xfId="0" applyNumberFormat="1" applyFont="1" applyFill="1" applyAlignment="1" applyProtection="1">
      <alignment horizontal="center" vertical="top"/>
    </xf>
    <xf numFmtId="183" fontId="95" fillId="0" borderId="0" xfId="0" applyNumberFormat="1" applyFont="1" applyFill="1" applyBorder="1" applyAlignment="1" applyProtection="1">
      <alignment horizontal="right" shrinkToFit="1"/>
      <protection locked="0"/>
    </xf>
    <xf numFmtId="49" fontId="95" fillId="0" borderId="0" xfId="0" applyNumberFormat="1" applyFont="1" applyFill="1" applyAlignment="1" applyProtection="1">
      <alignment horizontal="center" vertical="top"/>
    </xf>
    <xf numFmtId="0" fontId="5" fillId="0" borderId="0" xfId="1593" applyNumberFormat="1" applyFont="1" applyFill="1" applyAlignment="1" applyProtection="1">
      <alignment horizontal="left" vertical="top" wrapText="1"/>
    </xf>
    <xf numFmtId="172" fontId="75" fillId="0" borderId="0" xfId="0" applyNumberFormat="1" applyFont="1" applyFill="1" applyBorder="1" applyAlignment="1" applyProtection="1">
      <alignment horizontal="right" wrapText="1"/>
    </xf>
    <xf numFmtId="0" fontId="83" fillId="0" borderId="0" xfId="0" applyNumberFormat="1" applyFont="1" applyFill="1" applyBorder="1" applyAlignment="1" applyProtection="1">
      <alignment horizontal="center"/>
    </xf>
    <xf numFmtId="0" fontId="83" fillId="0" borderId="0" xfId="0" applyNumberFormat="1" applyFont="1" applyFill="1" applyBorder="1" applyAlignment="1" applyProtection="1">
      <alignment vertical="top"/>
    </xf>
    <xf numFmtId="49" fontId="83" fillId="0" borderId="0" xfId="0" applyNumberFormat="1" applyFont="1" applyFill="1" applyBorder="1" applyAlignment="1" applyProtection="1">
      <alignment horizontal="left"/>
    </xf>
    <xf numFmtId="44" fontId="83" fillId="0" borderId="0" xfId="1778" applyFont="1" applyFill="1" applyBorder="1" applyAlignment="1" applyProtection="1">
      <alignment horizontal="left"/>
      <protection locked="0"/>
    </xf>
    <xf numFmtId="0" fontId="3" fillId="0" borderId="0" xfId="0" applyFont="1" applyFill="1" applyBorder="1"/>
    <xf numFmtId="4" fontId="83" fillId="0" borderId="0" xfId="0" applyNumberFormat="1" applyFont="1" applyFill="1" applyBorder="1" applyAlignment="1">
      <alignment horizontal="left" vertical="center"/>
    </xf>
    <xf numFmtId="4" fontId="3" fillId="0" borderId="0" xfId="0" applyNumberFormat="1" applyFont="1" applyFill="1" applyBorder="1"/>
    <xf numFmtId="0" fontId="64" fillId="0" borderId="25" xfId="0" applyFont="1" applyBorder="1" applyAlignment="1" applyProtection="1">
      <alignment horizontal="center"/>
    </xf>
    <xf numFmtId="0" fontId="5" fillId="0" borderId="0" xfId="0" applyFont="1" applyAlignment="1" applyProtection="1">
      <alignment horizontal="center" vertical="top"/>
    </xf>
    <xf numFmtId="0" fontId="5" fillId="0" borderId="0" xfId="0" applyFont="1" applyAlignment="1" applyProtection="1">
      <alignment vertical="top" wrapText="1"/>
    </xf>
    <xf numFmtId="0" fontId="3" fillId="0" borderId="0" xfId="1652" applyFont="1" applyFill="1" applyBorder="1" applyAlignment="1" applyProtection="1">
      <alignment horizontal="center" vertical="top" wrapText="1"/>
    </xf>
    <xf numFmtId="0" fontId="3" fillId="0" borderId="0" xfId="1652" applyFont="1" applyFill="1" applyBorder="1" applyAlignment="1" applyProtection="1">
      <alignment wrapText="1"/>
    </xf>
    <xf numFmtId="0" fontId="5" fillId="0" borderId="0" xfId="0" applyFont="1" applyProtection="1"/>
    <xf numFmtId="0" fontId="3" fillId="0" borderId="0" xfId="0" applyFont="1" applyProtection="1"/>
    <xf numFmtId="0" fontId="3" fillId="0" borderId="0" xfId="0" applyNumberFormat="1" applyFont="1" applyFill="1" applyBorder="1" applyAlignment="1" applyProtection="1">
      <alignment vertical="top" wrapText="1"/>
    </xf>
    <xf numFmtId="1" fontId="3" fillId="0" borderId="0" xfId="0" applyNumberFormat="1" applyFont="1" applyFill="1" applyBorder="1" applyAlignment="1" applyProtection="1">
      <alignment horizontal="center" vertical="top" wrapText="1"/>
    </xf>
    <xf numFmtId="0" fontId="77" fillId="0" borderId="0" xfId="0" applyFont="1" applyAlignment="1" applyProtection="1">
      <alignment horizontal="center" vertical="top"/>
    </xf>
    <xf numFmtId="0" fontId="5" fillId="0" borderId="0" xfId="0" applyFont="1" applyBorder="1" applyAlignment="1" applyProtection="1">
      <alignment horizontal="center" vertical="top" wrapText="1"/>
    </xf>
    <xf numFmtId="0" fontId="64" fillId="0" borderId="0" xfId="0" applyNumberFormat="1" applyFont="1" applyFill="1" applyAlignment="1" applyProtection="1">
      <alignment vertical="top" wrapText="1"/>
    </xf>
    <xf numFmtId="0" fontId="61" fillId="0" borderId="0" xfId="0" applyNumberFormat="1" applyFont="1" applyFill="1" applyBorder="1" applyAlignment="1" applyProtection="1">
      <alignment vertical="top" wrapText="1"/>
    </xf>
    <xf numFmtId="0" fontId="61" fillId="0" borderId="0" xfId="0" applyNumberFormat="1" applyFont="1" applyFill="1" applyAlignment="1" applyProtection="1">
      <alignment vertical="top" wrapText="1"/>
    </xf>
    <xf numFmtId="0" fontId="61" fillId="0" borderId="0" xfId="1110" applyNumberFormat="1" applyFont="1" applyAlignment="1" applyProtection="1">
      <alignment vertical="top" wrapText="1"/>
    </xf>
    <xf numFmtId="49" fontId="61" fillId="0" borderId="0" xfId="1593" applyNumberFormat="1" applyFont="1" applyFill="1" applyBorder="1" applyAlignment="1" applyProtection="1">
      <alignment horizontal="left" vertical="top" wrapText="1"/>
    </xf>
    <xf numFmtId="0" fontId="77" fillId="0" borderId="0" xfId="0" applyFont="1" applyAlignment="1" applyProtection="1">
      <alignment horizontal="center" vertical="top" wrapText="1"/>
    </xf>
    <xf numFmtId="0" fontId="78" fillId="0" borderId="0" xfId="0" applyFont="1" applyAlignment="1" applyProtection="1">
      <alignment horizontal="center" wrapText="1"/>
    </xf>
    <xf numFmtId="4" fontId="78" fillId="0" borderId="0" xfId="0" applyNumberFormat="1" applyFont="1" applyAlignment="1" applyProtection="1">
      <alignment horizontal="right" wrapText="1"/>
    </xf>
    <xf numFmtId="0" fontId="77" fillId="0" borderId="0" xfId="0" applyFont="1" applyAlignment="1" applyProtection="1">
      <alignment vertical="top" wrapText="1"/>
    </xf>
    <xf numFmtId="0" fontId="78" fillId="7" borderId="26" xfId="1652" applyFont="1" applyFill="1" applyBorder="1" applyAlignment="1" applyProtection="1">
      <alignment horizontal="center" vertical="top" wrapText="1"/>
    </xf>
    <xf numFmtId="0" fontId="5" fillId="7" borderId="26" xfId="1652" applyFont="1" applyFill="1" applyBorder="1" applyAlignment="1" applyProtection="1">
      <alignment wrapText="1"/>
    </xf>
    <xf numFmtId="0" fontId="5" fillId="7" borderId="26" xfId="1652" applyFont="1" applyFill="1" applyBorder="1" applyAlignment="1" applyProtection="1">
      <alignment horizontal="center" wrapText="1"/>
    </xf>
    <xf numFmtId="4" fontId="5" fillId="7" borderId="26" xfId="1652" applyNumberFormat="1" applyFont="1" applyFill="1" applyBorder="1" applyAlignment="1" applyProtection="1">
      <alignment horizontal="right" wrapText="1"/>
    </xf>
    <xf numFmtId="0" fontId="78" fillId="0" borderId="0" xfId="0" applyFont="1" applyFill="1" applyBorder="1" applyAlignment="1" applyProtection="1">
      <alignment horizontal="center" vertical="top"/>
    </xf>
    <xf numFmtId="0" fontId="5" fillId="0" borderId="0" xfId="0" applyFont="1" applyFill="1" applyBorder="1" applyAlignment="1" applyProtection="1">
      <alignment vertical="top" wrapText="1"/>
    </xf>
    <xf numFmtId="0" fontId="78" fillId="0" borderId="0" xfId="0" applyFont="1" applyAlignment="1" applyProtection="1">
      <alignment horizontal="center" vertical="top"/>
    </xf>
    <xf numFmtId="0" fontId="5" fillId="0" borderId="0" xfId="0" applyFont="1" applyBorder="1" applyAlignment="1" applyProtection="1">
      <alignment vertical="top" wrapText="1"/>
    </xf>
    <xf numFmtId="49" fontId="78" fillId="0" borderId="0" xfId="0" quotePrefix="1" applyNumberFormat="1" applyFont="1" applyBorder="1" applyAlignment="1" applyProtection="1">
      <alignment horizontal="center" vertical="top"/>
    </xf>
    <xf numFmtId="0" fontId="5" fillId="0" borderId="0" xfId="0" applyFont="1" applyBorder="1" applyAlignment="1" applyProtection="1">
      <alignment horizontal="justify" vertical="top" wrapText="1"/>
    </xf>
    <xf numFmtId="0" fontId="5" fillId="0" borderId="0" xfId="0" applyFont="1" applyBorder="1" applyAlignment="1" applyProtection="1">
      <alignment horizontal="center"/>
    </xf>
    <xf numFmtId="4" fontId="5" fillId="0" borderId="0" xfId="0" applyNumberFormat="1" applyFont="1" applyBorder="1" applyAlignment="1" applyProtection="1">
      <alignment horizontal="right"/>
    </xf>
    <xf numFmtId="0" fontId="5" fillId="0" borderId="0" xfId="0" applyFont="1" applyAlignment="1" applyProtection="1">
      <alignment wrapText="1"/>
    </xf>
    <xf numFmtId="0" fontId="5" fillId="0" borderId="0" xfId="0" applyFont="1" applyAlignment="1" applyProtection="1">
      <alignment horizontal="center"/>
    </xf>
    <xf numFmtId="4" fontId="5" fillId="0" borderId="0" xfId="0" applyNumberFormat="1" applyFont="1" applyProtection="1"/>
    <xf numFmtId="0" fontId="5" fillId="0" borderId="0" xfId="0" applyFont="1" applyAlignment="1" applyProtection="1">
      <alignment horizontal="center" wrapText="1"/>
    </xf>
    <xf numFmtId="4" fontId="5" fillId="0" borderId="0" xfId="0" applyNumberFormat="1" applyFont="1" applyAlignment="1" applyProtection="1">
      <alignment horizontal="right" wrapText="1"/>
    </xf>
    <xf numFmtId="0" fontId="5" fillId="0" borderId="0" xfId="0" applyNumberFormat="1" applyFont="1" applyFill="1" applyBorder="1" applyAlignment="1" applyProtection="1">
      <alignment vertical="top" wrapText="1"/>
    </xf>
    <xf numFmtId="4" fontId="5" fillId="0" borderId="0" xfId="0" applyNumberFormat="1" applyFont="1" applyAlignment="1" applyProtection="1">
      <alignment wrapText="1"/>
    </xf>
    <xf numFmtId="0" fontId="78" fillId="0" borderId="0" xfId="1652" applyFont="1" applyFill="1" applyBorder="1" applyAlignment="1" applyProtection="1">
      <alignment horizontal="center" vertical="top" wrapText="1"/>
    </xf>
    <xf numFmtId="0" fontId="5" fillId="0" borderId="0" xfId="1652" applyFont="1" applyFill="1" applyBorder="1" applyAlignment="1" applyProtection="1">
      <alignment wrapText="1"/>
    </xf>
    <xf numFmtId="0" fontId="5" fillId="0" borderId="0" xfId="1652" applyFont="1" applyFill="1" applyBorder="1" applyAlignment="1" applyProtection="1">
      <alignment horizontal="center" wrapText="1"/>
    </xf>
    <xf numFmtId="4" fontId="5" fillId="0" borderId="0" xfId="1652" applyNumberFormat="1" applyFont="1" applyFill="1" applyBorder="1" applyAlignment="1" applyProtection="1">
      <alignment horizontal="right" wrapText="1"/>
    </xf>
    <xf numFmtId="0" fontId="78" fillId="0" borderId="0" xfId="0" applyFont="1" applyFill="1" applyAlignment="1" applyProtection="1">
      <alignment horizontal="center" vertical="top"/>
    </xf>
    <xf numFmtId="0" fontId="77" fillId="0" borderId="22" xfId="0" applyFont="1" applyBorder="1" applyAlignment="1" applyProtection="1">
      <alignment horizontal="center" vertical="top" wrapText="1"/>
    </xf>
    <xf numFmtId="0" fontId="77" fillId="0" borderId="22" xfId="0" applyFont="1" applyBorder="1" applyAlignment="1" applyProtection="1">
      <alignment horizontal="center" wrapText="1"/>
    </xf>
    <xf numFmtId="4" fontId="77" fillId="0" borderId="22" xfId="0" applyNumberFormat="1" applyFont="1" applyBorder="1" applyAlignment="1" applyProtection="1">
      <alignment horizontal="right" wrapText="1"/>
    </xf>
    <xf numFmtId="49" fontId="76" fillId="54" borderId="19" xfId="0" applyNumberFormat="1" applyFont="1" applyFill="1" applyBorder="1" applyAlignment="1" applyProtection="1">
      <alignment horizontal="left"/>
      <protection locked="0"/>
    </xf>
    <xf numFmtId="49" fontId="75" fillId="0" borderId="0" xfId="0" applyNumberFormat="1" applyFont="1" applyFill="1" applyBorder="1" applyAlignment="1" applyProtection="1">
      <alignment horizontal="left"/>
      <protection locked="0"/>
    </xf>
    <xf numFmtId="4" fontId="78" fillId="0" borderId="0" xfId="0" applyNumberFormat="1" applyFont="1" applyAlignment="1" applyProtection="1">
      <alignment horizontal="right" wrapText="1"/>
      <protection locked="0"/>
    </xf>
    <xf numFmtId="4" fontId="5" fillId="7" borderId="26" xfId="1652" applyNumberFormat="1" applyFont="1" applyFill="1" applyBorder="1" applyAlignment="1" applyProtection="1">
      <alignment horizontal="right" wrapTex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4" fontId="5" fillId="0" borderId="0" xfId="0" applyNumberFormat="1" applyFont="1" applyFill="1" applyBorder="1" applyAlignment="1" applyProtection="1">
      <alignment horizontal="right"/>
      <protection locked="0"/>
    </xf>
    <xf numFmtId="4" fontId="5" fillId="0" borderId="0" xfId="0" applyNumberFormat="1" applyFont="1" applyAlignment="1" applyProtection="1">
      <alignment horizontal="right"/>
      <protection locked="0"/>
    </xf>
    <xf numFmtId="4" fontId="5" fillId="0" borderId="0" xfId="0" applyNumberFormat="1" applyFont="1" applyAlignment="1" applyProtection="1">
      <alignment horizontal="right" wrapText="1"/>
      <protection locked="0"/>
    </xf>
    <xf numFmtId="4" fontId="5" fillId="0" borderId="0" xfId="1652" applyNumberFormat="1" applyFont="1" applyFill="1" applyBorder="1" applyAlignment="1" applyProtection="1">
      <alignment horizontal="right" wrapText="1"/>
      <protection locked="0"/>
    </xf>
    <xf numFmtId="0" fontId="5" fillId="0" borderId="0" xfId="0" applyFont="1" applyProtection="1">
      <protection locked="0"/>
    </xf>
    <xf numFmtId="4" fontId="77" fillId="0" borderId="22" xfId="0" applyNumberFormat="1" applyFont="1" applyBorder="1" applyAlignment="1" applyProtection="1">
      <alignment horizontal="right" wrapText="1"/>
      <protection locked="0"/>
    </xf>
    <xf numFmtId="0" fontId="5" fillId="7" borderId="27" xfId="1652" applyFont="1" applyFill="1" applyBorder="1" applyAlignment="1" applyProtection="1">
      <alignment horizontal="center" vertical="top" wrapText="1"/>
    </xf>
    <xf numFmtId="0" fontId="5" fillId="7" borderId="27" xfId="1652" applyFont="1" applyFill="1" applyBorder="1" applyAlignment="1" applyProtection="1">
      <alignment wrapText="1"/>
    </xf>
    <xf numFmtId="0" fontId="5" fillId="7" borderId="27" xfId="1652" applyFont="1" applyFill="1" applyBorder="1" applyAlignment="1" applyProtection="1">
      <alignment horizontal="center" wrapText="1"/>
    </xf>
    <xf numFmtId="4" fontId="5" fillId="7" borderId="27" xfId="1652" applyNumberFormat="1" applyFont="1" applyFill="1" applyBorder="1" applyAlignment="1" applyProtection="1">
      <alignment horizontal="right" wrapText="1"/>
    </xf>
    <xf numFmtId="0" fontId="5" fillId="0" borderId="0" xfId="1652" applyFont="1" applyFill="1" applyBorder="1" applyAlignment="1" applyProtection="1">
      <alignment horizontal="center" vertical="top" wrapText="1"/>
    </xf>
    <xf numFmtId="4" fontId="5" fillId="7" borderId="27" xfId="1652" applyNumberFormat="1" applyFont="1" applyFill="1" applyBorder="1" applyAlignment="1" applyProtection="1">
      <alignment horizontal="right" wrapText="1"/>
      <protection locked="0"/>
    </xf>
    <xf numFmtId="0" fontId="80" fillId="0" borderId="0" xfId="0" applyFont="1" applyAlignment="1" applyProtection="1">
      <alignment horizontal="center" vertical="top" wrapText="1"/>
    </xf>
    <xf numFmtId="0" fontId="81" fillId="0" borderId="0" xfId="0" applyFont="1" applyAlignment="1" applyProtection="1">
      <alignment horizontal="center" wrapText="1"/>
    </xf>
    <xf numFmtId="4" fontId="81" fillId="0" borderId="0" xfId="0" applyNumberFormat="1" applyFont="1" applyAlignment="1" applyProtection="1">
      <alignment horizontal="right" wrapText="1"/>
    </xf>
    <xf numFmtId="0" fontId="81" fillId="0" borderId="0" xfId="0" applyFont="1" applyAlignment="1" applyProtection="1">
      <alignment horizontal="center" vertical="top" wrapText="1"/>
    </xf>
    <xf numFmtId="0" fontId="80" fillId="0" borderId="0" xfId="0" applyFont="1" applyAlignment="1" applyProtection="1">
      <alignment vertical="top" wrapText="1"/>
    </xf>
    <xf numFmtId="0" fontId="3" fillId="7" borderId="27" xfId="1652" applyFont="1" applyFill="1" applyBorder="1" applyAlignment="1" applyProtection="1">
      <alignment horizontal="center" vertical="top" wrapText="1"/>
    </xf>
    <xf numFmtId="0" fontId="3" fillId="7" borderId="27" xfId="1652" applyFont="1" applyFill="1" applyBorder="1" applyAlignment="1" applyProtection="1">
      <alignment wrapText="1"/>
    </xf>
    <xf numFmtId="0" fontId="3" fillId="7" borderId="27" xfId="1652" applyFont="1" applyFill="1" applyBorder="1" applyAlignment="1" applyProtection="1">
      <alignment horizontal="center" wrapText="1"/>
    </xf>
    <xf numFmtId="4" fontId="3" fillId="7" borderId="27" xfId="1652" applyNumberFormat="1" applyFont="1" applyFill="1" applyBorder="1" applyAlignment="1" applyProtection="1">
      <alignment horizontal="right" wrapText="1"/>
    </xf>
    <xf numFmtId="0" fontId="3" fillId="0" borderId="0" xfId="0" applyFont="1" applyAlignment="1" applyProtection="1">
      <alignment horizontal="center" vertical="top"/>
    </xf>
    <xf numFmtId="4" fontId="3" fillId="0" borderId="0" xfId="0" applyNumberFormat="1" applyFont="1" applyProtection="1"/>
    <xf numFmtId="49" fontId="79" fillId="54" borderId="19" xfId="0" applyNumberFormat="1" applyFont="1" applyFill="1" applyBorder="1" applyAlignment="1" applyProtection="1">
      <alignment horizontal="left"/>
      <protection locked="0"/>
    </xf>
    <xf numFmtId="4" fontId="81" fillId="0" borderId="0" xfId="0" applyNumberFormat="1" applyFont="1" applyAlignment="1" applyProtection="1">
      <alignment horizontal="right" wrapText="1"/>
      <protection locked="0"/>
    </xf>
    <xf numFmtId="4" fontId="3" fillId="7" borderId="27" xfId="1652" applyNumberFormat="1" applyFont="1" applyFill="1" applyBorder="1" applyAlignment="1" applyProtection="1">
      <alignment horizontal="right" wrapText="1"/>
      <protection locked="0"/>
    </xf>
    <xf numFmtId="4" fontId="3" fillId="0" borderId="0" xfId="0" applyNumberFormat="1" applyFont="1" applyAlignment="1" applyProtection="1">
      <alignment horizontal="right"/>
      <protection locked="0"/>
    </xf>
    <xf numFmtId="0" fontId="3" fillId="0" borderId="0" xfId="0" applyFont="1" applyProtection="1">
      <protection locked="0"/>
    </xf>
    <xf numFmtId="4" fontId="3" fillId="0" borderId="0" xfId="0" applyNumberFormat="1" applyFont="1" applyAlignment="1" applyProtection="1">
      <alignment horizontal="right" wrapText="1"/>
      <protection locked="0"/>
    </xf>
    <xf numFmtId="0" fontId="81" fillId="0" borderId="0" xfId="0" applyFont="1" applyBorder="1" applyAlignment="1" applyProtection="1">
      <alignment horizontal="center" wrapText="1"/>
    </xf>
    <xf numFmtId="4" fontId="81" fillId="0" borderId="0" xfId="0" applyNumberFormat="1" applyFont="1" applyBorder="1" applyAlignment="1" applyProtection="1">
      <alignment horizontal="right" wrapText="1"/>
    </xf>
    <xf numFmtId="0" fontId="5" fillId="7" borderId="28" xfId="1652" applyFont="1" applyFill="1" applyBorder="1" applyAlignment="1" applyProtection="1">
      <alignment horizontal="center" vertical="top" wrapText="1"/>
    </xf>
    <xf numFmtId="0" fontId="5" fillId="7" borderId="28" xfId="1652" applyFont="1" applyFill="1" applyBorder="1" applyAlignment="1" applyProtection="1">
      <alignment wrapText="1"/>
    </xf>
    <xf numFmtId="0" fontId="5" fillId="7" borderId="28" xfId="1652" applyFont="1" applyFill="1" applyBorder="1" applyAlignment="1" applyProtection="1">
      <alignment horizontal="center" wrapText="1"/>
    </xf>
    <xf numFmtId="4" fontId="5" fillId="7" borderId="28" xfId="1652" applyNumberFormat="1" applyFont="1" applyFill="1" applyBorder="1" applyAlignment="1" applyProtection="1">
      <alignment horizontal="right" wrapText="1"/>
    </xf>
    <xf numFmtId="0" fontId="3" fillId="0" borderId="0" xfId="1652" applyFont="1" applyFill="1" applyBorder="1" applyAlignment="1" applyProtection="1">
      <alignment horizontal="center" wrapText="1"/>
    </xf>
    <xf numFmtId="4" fontId="3" fillId="0" borderId="0" xfId="1652" applyNumberFormat="1" applyFont="1" applyFill="1" applyBorder="1" applyAlignment="1" applyProtection="1">
      <alignment horizontal="right" wrapText="1"/>
    </xf>
    <xf numFmtId="44" fontId="76" fillId="54" borderId="19" xfId="1778" applyFont="1" applyFill="1" applyBorder="1" applyAlignment="1" applyProtection="1">
      <alignment horizontal="left"/>
      <protection locked="0"/>
    </xf>
    <xf numFmtId="44" fontId="81" fillId="0" borderId="0" xfId="1778" applyFont="1" applyBorder="1" applyAlignment="1" applyProtection="1">
      <alignment horizontal="right" wrapText="1"/>
      <protection locked="0"/>
    </xf>
    <xf numFmtId="44" fontId="81" fillId="0" borderId="0" xfId="1778" applyFont="1" applyAlignment="1" applyProtection="1">
      <alignment horizontal="right" wrapText="1"/>
      <protection locked="0"/>
    </xf>
    <xf numFmtId="4" fontId="5" fillId="7" borderId="28" xfId="1652" applyNumberFormat="1" applyFont="1" applyFill="1" applyBorder="1" applyAlignment="1" applyProtection="1">
      <alignment horizontal="right" wrapText="1"/>
      <protection locked="0"/>
    </xf>
    <xf numFmtId="0" fontId="3" fillId="0" borderId="0" xfId="0" applyFont="1" applyAlignment="1" applyProtection="1">
      <alignment horizontal="center" wrapText="1"/>
    </xf>
    <xf numFmtId="4" fontId="3" fillId="0" borderId="0" xfId="0" applyNumberFormat="1" applyFont="1" applyAlignment="1" applyProtection="1">
      <alignment horizontal="right" wrapText="1"/>
    </xf>
    <xf numFmtId="0" fontId="3" fillId="7" borderId="28" xfId="1652" applyFont="1" applyFill="1" applyBorder="1" applyAlignment="1" applyProtection="1">
      <alignment horizontal="center" vertical="top" wrapText="1"/>
    </xf>
    <xf numFmtId="0" fontId="3" fillId="7" borderId="28" xfId="1652" applyFont="1" applyFill="1" applyBorder="1" applyAlignment="1" applyProtection="1">
      <alignment wrapText="1"/>
    </xf>
    <xf numFmtId="0" fontId="3" fillId="7" borderId="28" xfId="1652" applyFont="1" applyFill="1" applyBorder="1" applyAlignment="1" applyProtection="1">
      <alignment horizontal="center" wrapText="1"/>
    </xf>
    <xf numFmtId="4" fontId="3" fillId="7" borderId="28" xfId="1652" applyNumberFormat="1" applyFont="1" applyFill="1" applyBorder="1" applyAlignment="1" applyProtection="1">
      <alignment horizontal="right" wrapText="1"/>
    </xf>
    <xf numFmtId="0" fontId="80" fillId="0" borderId="0" xfId="1652" applyFont="1" applyFill="1" applyBorder="1" applyAlignment="1" applyProtection="1">
      <alignment horizontal="center" vertical="top" wrapText="1"/>
    </xf>
    <xf numFmtId="0" fontId="80" fillId="0" borderId="0" xfId="1652" applyFont="1" applyFill="1" applyBorder="1" applyAlignment="1" applyProtection="1">
      <alignment wrapText="1"/>
    </xf>
    <xf numFmtId="0" fontId="81" fillId="0" borderId="0" xfId="1652" applyFont="1" applyFill="1" applyBorder="1" applyAlignment="1" applyProtection="1">
      <alignment horizontal="center" wrapText="1"/>
    </xf>
    <xf numFmtId="4" fontId="81" fillId="0" borderId="0" xfId="1652" applyNumberFormat="1" applyFont="1" applyFill="1" applyBorder="1" applyAlignment="1" applyProtection="1">
      <alignment horizontal="right" wrapText="1"/>
    </xf>
    <xf numFmtId="0" fontId="83" fillId="0" borderId="0" xfId="1652" applyFont="1" applyFill="1" applyBorder="1" applyAlignment="1" applyProtection="1">
      <alignment wrapText="1"/>
    </xf>
    <xf numFmtId="0" fontId="3" fillId="7" borderId="29" xfId="1652" applyFont="1" applyFill="1" applyBorder="1" applyAlignment="1" applyProtection="1">
      <alignment horizontal="center" vertical="top" wrapText="1"/>
    </xf>
    <xf numFmtId="0" fontId="3" fillId="7" borderId="29" xfId="1652" applyFont="1" applyFill="1" applyBorder="1" applyAlignment="1" applyProtection="1">
      <alignment wrapText="1"/>
    </xf>
    <xf numFmtId="0" fontId="3" fillId="7" borderId="29" xfId="1652" applyFont="1" applyFill="1" applyBorder="1" applyAlignment="1" applyProtection="1">
      <alignment horizontal="center" wrapText="1"/>
    </xf>
    <xf numFmtId="4" fontId="3" fillId="7" borderId="29" xfId="1652" applyNumberFormat="1" applyFont="1" applyFill="1" applyBorder="1" applyAlignment="1" applyProtection="1">
      <alignment horizontal="right" wrapText="1"/>
    </xf>
    <xf numFmtId="0" fontId="3" fillId="0" borderId="0" xfId="1652" applyFont="1" applyFill="1" applyBorder="1" applyAlignment="1" applyProtection="1">
      <alignment vertical="top" wrapText="1"/>
    </xf>
    <xf numFmtId="0" fontId="80" fillId="0" borderId="0" xfId="1652" applyFont="1" applyFill="1" applyBorder="1" applyAlignment="1" applyProtection="1">
      <alignment horizontal="center" wrapText="1"/>
    </xf>
    <xf numFmtId="4" fontId="80" fillId="0" borderId="0" xfId="1652" applyNumberFormat="1" applyFont="1" applyFill="1" applyBorder="1" applyAlignment="1" applyProtection="1">
      <alignment horizontal="right" wrapText="1"/>
    </xf>
    <xf numFmtId="0" fontId="3" fillId="0" borderId="0" xfId="0" applyFont="1" applyBorder="1" applyAlignment="1" applyProtection="1">
      <alignment vertical="top" wrapText="1"/>
    </xf>
    <xf numFmtId="0" fontId="3" fillId="7" borderId="26" xfId="1652" applyFont="1" applyFill="1" applyBorder="1" applyAlignment="1" applyProtection="1">
      <alignment horizontal="center" vertical="top" wrapText="1"/>
    </xf>
    <xf numFmtId="0" fontId="3" fillId="7" borderId="26" xfId="1652" applyFont="1" applyFill="1" applyBorder="1" applyAlignment="1" applyProtection="1">
      <alignment wrapText="1"/>
    </xf>
    <xf numFmtId="0" fontId="3" fillId="7" borderId="26" xfId="1652" applyFont="1" applyFill="1" applyBorder="1" applyAlignment="1" applyProtection="1">
      <alignment horizontal="center" wrapText="1"/>
    </xf>
    <xf numFmtId="4" fontId="3" fillId="7" borderId="26" xfId="1652" applyNumberFormat="1" applyFont="1" applyFill="1" applyBorder="1" applyAlignment="1" applyProtection="1">
      <alignment horizontal="right"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justify" vertical="top" wrapText="1"/>
    </xf>
    <xf numFmtId="4" fontId="3" fillId="7" borderId="28" xfId="1652" applyNumberFormat="1" applyFont="1" applyFill="1" applyBorder="1" applyAlignment="1" applyProtection="1">
      <alignment horizontal="right" wrapText="1"/>
      <protection locked="0"/>
    </xf>
    <xf numFmtId="4" fontId="3" fillId="7" borderId="29" xfId="1652" applyNumberFormat="1" applyFont="1" applyFill="1" applyBorder="1" applyAlignment="1" applyProtection="1">
      <alignment horizontal="right" wrapText="1"/>
      <protection locked="0"/>
    </xf>
    <xf numFmtId="0" fontId="3" fillId="0" borderId="0" xfId="1652" applyFont="1" applyFill="1" applyBorder="1" applyAlignment="1" applyProtection="1">
      <alignment wrapText="1"/>
      <protection locked="0"/>
    </xf>
    <xf numFmtId="4" fontId="80" fillId="0" borderId="0" xfId="0" applyNumberFormat="1" applyFont="1" applyAlignment="1" applyProtection="1">
      <alignment horizontal="right" wrapText="1"/>
      <protection locked="0"/>
    </xf>
    <xf numFmtId="4" fontId="3" fillId="7" borderId="26" xfId="1652" applyNumberFormat="1" applyFont="1" applyFill="1" applyBorder="1" applyAlignment="1" applyProtection="1">
      <alignment horizontal="right" wrapText="1"/>
      <protection locked="0"/>
    </xf>
    <xf numFmtId="0" fontId="3" fillId="0" borderId="0" xfId="0" applyFont="1" applyBorder="1" applyAlignment="1" applyProtection="1">
      <alignment horizontal="center" wrapText="1"/>
    </xf>
    <xf numFmtId="0" fontId="3" fillId="0" borderId="0" xfId="0" applyFont="1" applyFill="1" applyAlignment="1" applyProtection="1">
      <alignment horizontal="center" vertical="top"/>
    </xf>
    <xf numFmtId="2" fontId="3" fillId="0" borderId="0" xfId="0" applyNumberFormat="1" applyFont="1" applyFill="1" applyAlignment="1" applyProtection="1">
      <alignment horizontal="right"/>
    </xf>
    <xf numFmtId="44" fontId="91" fillId="54" borderId="19" xfId="1778" applyFont="1" applyFill="1" applyBorder="1" applyAlignment="1" applyProtection="1">
      <alignment horizontal="left"/>
      <protection locked="0"/>
    </xf>
    <xf numFmtId="4" fontId="3" fillId="0" borderId="0" xfId="1652" applyNumberFormat="1" applyFont="1" applyFill="1" applyBorder="1" applyAlignment="1" applyProtection="1">
      <alignment horizontal="right" wrapText="1"/>
      <protection locked="0"/>
    </xf>
    <xf numFmtId="0" fontId="3" fillId="0" borderId="0" xfId="1652" applyFont="1" applyFill="1" applyBorder="1" applyAlignment="1" applyProtection="1">
      <alignment horizontal="left"/>
    </xf>
    <xf numFmtId="4" fontId="3" fillId="0" borderId="0" xfId="1652" applyNumberFormat="1" applyFont="1" applyFill="1" applyBorder="1" applyAlignment="1" applyProtection="1"/>
    <xf numFmtId="0" fontId="3" fillId="0" borderId="0" xfId="0" applyFont="1" applyBorder="1" applyProtection="1"/>
    <xf numFmtId="49" fontId="91" fillId="54" borderId="19" xfId="0" applyNumberFormat="1" applyFont="1" applyFill="1" applyBorder="1" applyAlignment="1" applyProtection="1">
      <alignment horizontal="left"/>
      <protection locked="0"/>
    </xf>
    <xf numFmtId="4" fontId="3" fillId="0" borderId="0" xfId="1652"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wrapText="1"/>
    </xf>
    <xf numFmtId="0" fontId="96" fillId="0" borderId="0" xfId="0" applyFont="1" applyAlignment="1" applyProtection="1">
      <alignment horizontal="center" vertical="top" wrapText="1"/>
    </xf>
    <xf numFmtId="0" fontId="97" fillId="0" borderId="0" xfId="0" applyFont="1" applyAlignment="1" applyProtection="1">
      <alignment horizontal="center" wrapText="1"/>
    </xf>
    <xf numFmtId="4" fontId="97" fillId="0" borderId="0" xfId="0" applyNumberFormat="1" applyFont="1" applyAlignment="1" applyProtection="1">
      <alignment horizontal="right" wrapText="1"/>
    </xf>
    <xf numFmtId="0" fontId="96" fillId="0" borderId="0" xfId="0" applyFont="1" applyAlignment="1" applyProtection="1">
      <alignment vertical="top" wrapText="1"/>
    </xf>
    <xf numFmtId="1" fontId="96" fillId="0" borderId="0" xfId="0" applyNumberFormat="1" applyFont="1" applyFill="1" applyBorder="1" applyAlignment="1" applyProtection="1">
      <alignment horizontal="center" vertical="top" wrapText="1"/>
    </xf>
    <xf numFmtId="0" fontId="95" fillId="0" borderId="0" xfId="0" applyNumberFormat="1" applyFont="1" applyFill="1" applyBorder="1" applyAlignment="1" applyProtection="1">
      <alignment horizontal="right" wrapText="1"/>
    </xf>
    <xf numFmtId="4" fontId="95" fillId="0" borderId="0" xfId="0" applyNumberFormat="1" applyFont="1" applyFill="1" applyBorder="1" applyAlignment="1" applyProtection="1">
      <alignment horizontal="right" wrapText="1"/>
    </xf>
    <xf numFmtId="0" fontId="96" fillId="0" borderId="22" xfId="0" applyNumberFormat="1" applyFont="1" applyFill="1" applyBorder="1" applyAlignment="1" applyProtection="1">
      <alignment vertical="top" wrapText="1"/>
    </xf>
    <xf numFmtId="0" fontId="97" fillId="0" borderId="22" xfId="0" applyNumberFormat="1" applyFont="1" applyFill="1" applyBorder="1" applyAlignment="1" applyProtection="1">
      <alignment horizontal="right" wrapText="1"/>
    </xf>
    <xf numFmtId="4" fontId="97" fillId="0" borderId="22" xfId="0" applyNumberFormat="1" applyFont="1" applyFill="1" applyBorder="1" applyAlignment="1" applyProtection="1">
      <alignment horizontal="right" wrapText="1"/>
    </xf>
    <xf numFmtId="0" fontId="96" fillId="0" borderId="0" xfId="0" applyNumberFormat="1" applyFont="1" applyFill="1" applyBorder="1" applyAlignment="1" applyProtection="1">
      <alignment vertical="top" wrapText="1"/>
    </xf>
    <xf numFmtId="0" fontId="94" fillId="0" borderId="0" xfId="0" applyNumberFormat="1" applyFont="1" applyFill="1" applyBorder="1" applyAlignment="1" applyProtection="1">
      <alignment vertical="top" wrapText="1"/>
    </xf>
    <xf numFmtId="184" fontId="95" fillId="0" borderId="0" xfId="0" applyNumberFormat="1" applyFont="1" applyBorder="1" applyAlignment="1" applyProtection="1">
      <alignment horizontal="center" vertical="top" shrinkToFit="1"/>
    </xf>
    <xf numFmtId="0" fontId="95" fillId="0" borderId="0" xfId="0" applyNumberFormat="1" applyFont="1" applyBorder="1" applyAlignment="1" applyProtection="1">
      <alignment vertical="top" wrapText="1"/>
    </xf>
    <xf numFmtId="0" fontId="95" fillId="0" borderId="0" xfId="0" applyNumberFormat="1" applyFont="1" applyFill="1" applyBorder="1" applyAlignment="1" applyProtection="1">
      <alignment horizontal="right"/>
    </xf>
    <xf numFmtId="183" fontId="95" fillId="0" borderId="0" xfId="0" applyNumberFormat="1" applyFont="1" applyFill="1" applyBorder="1" applyAlignment="1" applyProtection="1">
      <alignment horizontal="right" shrinkToFit="1"/>
    </xf>
    <xf numFmtId="0" fontId="96" fillId="0" borderId="0" xfId="0" applyNumberFormat="1" applyFont="1" applyFill="1" applyBorder="1" applyAlignment="1" applyProtection="1">
      <alignment horizontal="right" wrapText="1"/>
    </xf>
    <xf numFmtId="4" fontId="96" fillId="0" borderId="0" xfId="0" applyNumberFormat="1" applyFont="1" applyFill="1" applyBorder="1" applyAlignment="1" applyProtection="1">
      <alignment horizontal="right" wrapText="1"/>
    </xf>
    <xf numFmtId="0" fontId="94" fillId="7" borderId="28" xfId="1652" applyFont="1" applyFill="1" applyBorder="1" applyAlignment="1" applyProtection="1">
      <alignment horizontal="center" vertical="top" wrapText="1"/>
    </xf>
    <xf numFmtId="0" fontId="95" fillId="7" borderId="28" xfId="1652" applyFont="1" applyFill="1" applyBorder="1" applyAlignment="1" applyProtection="1">
      <alignment wrapText="1"/>
    </xf>
    <xf numFmtId="0" fontId="95" fillId="7" borderId="28" xfId="1652" applyFont="1" applyFill="1" applyBorder="1" applyAlignment="1" applyProtection="1">
      <alignment horizontal="center" wrapText="1"/>
    </xf>
    <xf numFmtId="4" fontId="95" fillId="7" borderId="28" xfId="1652" applyNumberFormat="1" applyFont="1" applyFill="1" applyBorder="1" applyAlignment="1" applyProtection="1">
      <alignment horizontal="right" wrapText="1"/>
    </xf>
    <xf numFmtId="184" fontId="96" fillId="0" borderId="23" xfId="0" applyNumberFormat="1" applyFont="1" applyBorder="1" applyAlignment="1" applyProtection="1">
      <alignment horizontal="center" vertical="top"/>
    </xf>
    <xf numFmtId="0" fontId="95" fillId="0" borderId="0" xfId="0" applyFont="1" applyProtection="1"/>
    <xf numFmtId="0" fontId="94" fillId="0" borderId="0" xfId="0" applyFont="1" applyAlignment="1" applyProtection="1">
      <alignment horizontal="center"/>
    </xf>
    <xf numFmtId="0" fontId="98" fillId="0" borderId="0" xfId="0" applyFont="1" applyAlignment="1" applyProtection="1">
      <alignment horizontal="center"/>
    </xf>
    <xf numFmtId="4" fontId="97" fillId="0" borderId="0" xfId="0" applyNumberFormat="1" applyFont="1" applyAlignment="1" applyProtection="1">
      <alignment horizontal="right" wrapText="1"/>
      <protection locked="0"/>
    </xf>
    <xf numFmtId="4" fontId="95" fillId="7" borderId="28" xfId="1652" applyNumberFormat="1" applyFont="1" applyFill="1" applyBorder="1" applyAlignment="1" applyProtection="1">
      <alignment horizontal="right" wrapText="1"/>
      <protection locked="0"/>
    </xf>
    <xf numFmtId="0" fontId="95" fillId="0" borderId="0" xfId="0" applyFont="1" applyProtection="1">
      <protection locked="0"/>
    </xf>
    <xf numFmtId="0" fontId="77" fillId="0" borderId="0" xfId="0" applyFont="1" applyAlignment="1" applyProtection="1">
      <alignment horizontal="center" wrapText="1"/>
    </xf>
    <xf numFmtId="4" fontId="77" fillId="0" borderId="0" xfId="0" applyNumberFormat="1" applyFont="1" applyAlignment="1" applyProtection="1">
      <alignment horizontal="right" wrapText="1"/>
    </xf>
    <xf numFmtId="0" fontId="5" fillId="0" borderId="0" xfId="0" applyFont="1" applyFill="1" applyAlignment="1" applyProtection="1">
      <alignment horizontal="center" vertical="top"/>
    </xf>
    <xf numFmtId="0" fontId="77" fillId="0" borderId="0" xfId="0" applyFont="1" applyBorder="1" applyAlignment="1" applyProtection="1">
      <alignment horizontal="center" vertical="top" wrapText="1"/>
    </xf>
    <xf numFmtId="0" fontId="77" fillId="0" borderId="0" xfId="0" applyFont="1" applyBorder="1" applyAlignment="1" applyProtection="1">
      <alignment horizontal="center" wrapText="1"/>
    </xf>
    <xf numFmtId="4" fontId="77" fillId="0" borderId="0" xfId="0" applyNumberFormat="1" applyFont="1" applyBorder="1" applyAlignment="1" applyProtection="1">
      <alignment horizontal="right" wrapText="1"/>
    </xf>
    <xf numFmtId="0" fontId="5" fillId="7" borderId="26" xfId="1652" applyFont="1" applyFill="1" applyBorder="1" applyAlignment="1" applyProtection="1">
      <alignment horizontal="center" vertical="top" wrapText="1"/>
    </xf>
    <xf numFmtId="2" fontId="5" fillId="0" borderId="0" xfId="0" applyNumberFormat="1" applyFont="1" applyFill="1" applyAlignment="1" applyProtection="1">
      <alignment horizontal="right"/>
    </xf>
    <xf numFmtId="49" fontId="5" fillId="0" borderId="0" xfId="1652" applyNumberFormat="1" applyFont="1" applyFill="1" applyBorder="1" applyAlignment="1" applyProtection="1">
      <alignment horizontal="left" vertical="top" wrapText="1"/>
    </xf>
    <xf numFmtId="2" fontId="5" fillId="0" borderId="0" xfId="0" applyNumberFormat="1" applyFont="1" applyAlignment="1" applyProtection="1">
      <alignment horizontal="right"/>
    </xf>
    <xf numFmtId="0" fontId="89" fillId="0" borderId="0" xfId="0" applyFont="1" applyAlignment="1" applyProtection="1">
      <alignment horizontal="center" vertical="top"/>
    </xf>
    <xf numFmtId="0" fontId="89" fillId="0" borderId="0" xfId="0" applyFont="1" applyProtection="1"/>
    <xf numFmtId="4" fontId="77" fillId="0" borderId="0" xfId="0" applyNumberFormat="1" applyFont="1" applyAlignment="1" applyProtection="1">
      <alignment horizontal="right" wrapText="1"/>
      <protection locked="0"/>
    </xf>
    <xf numFmtId="4" fontId="77" fillId="0" borderId="0" xfId="0" applyNumberFormat="1" applyFont="1" applyBorder="1" applyAlignment="1" applyProtection="1">
      <alignment horizontal="right" wrapText="1"/>
      <protection locked="0"/>
    </xf>
    <xf numFmtId="2" fontId="5" fillId="0" borderId="0" xfId="0" applyNumberFormat="1" applyFont="1" applyFill="1" applyProtection="1">
      <protection locked="0"/>
    </xf>
    <xf numFmtId="2" fontId="5" fillId="0" borderId="0" xfId="0" applyNumberFormat="1" applyFont="1" applyProtection="1">
      <protection locked="0"/>
    </xf>
    <xf numFmtId="0" fontId="89" fillId="0" borderId="0" xfId="0" applyFont="1" applyProtection="1">
      <protection locked="0"/>
    </xf>
    <xf numFmtId="0" fontId="3" fillId="0" borderId="0" xfId="1652" applyFont="1" applyFill="1" applyBorder="1" applyAlignment="1" applyProtection="1">
      <alignment horizontal="center" vertical="top"/>
    </xf>
    <xf numFmtId="0" fontId="3" fillId="0" borderId="0" xfId="1652" applyFont="1" applyBorder="1" applyAlignment="1" applyProtection="1">
      <alignment vertical="top" wrapText="1"/>
    </xf>
    <xf numFmtId="44" fontId="93" fillId="54" borderId="19" xfId="1778" applyFont="1" applyFill="1" applyBorder="1" applyAlignment="1" applyProtection="1">
      <alignment horizontal="left"/>
      <protection locked="0"/>
    </xf>
    <xf numFmtId="0" fontId="3" fillId="0" borderId="0" xfId="0" applyFont="1" applyFill="1" applyBorder="1" applyAlignment="1" applyProtection="1">
      <alignment wrapText="1"/>
    </xf>
    <xf numFmtId="0" fontId="3" fillId="0" borderId="0" xfId="0" applyFont="1" applyFill="1" applyBorder="1" applyAlignment="1" applyProtection="1">
      <alignment vertical="top" wrapText="1"/>
    </xf>
    <xf numFmtId="4" fontId="3" fillId="0" borderId="0" xfId="0" applyNumberFormat="1" applyFont="1" applyFill="1" applyBorder="1" applyAlignment="1" applyProtection="1">
      <alignment wrapText="1"/>
    </xf>
    <xf numFmtId="2" fontId="3" fillId="0" borderId="0" xfId="0" applyNumberFormat="1" applyFont="1" applyBorder="1" applyProtection="1"/>
    <xf numFmtId="175" fontId="3" fillId="0" borderId="0" xfId="0" applyNumberFormat="1" applyFont="1" applyBorder="1" applyAlignment="1" applyProtection="1">
      <alignment horizontal="center" vertical="top"/>
    </xf>
    <xf numFmtId="0" fontId="3" fillId="0" borderId="0" xfId="0" applyFont="1" applyBorder="1" applyAlignment="1" applyProtection="1">
      <alignment horizontal="justify" vertical="top" wrapText="1"/>
    </xf>
    <xf numFmtId="0" fontId="3" fillId="0" borderId="0" xfId="0" applyFont="1" applyFill="1" applyBorder="1" applyProtection="1"/>
    <xf numFmtId="4" fontId="3" fillId="0" borderId="0" xfId="1652" applyNumberFormat="1" applyFont="1" applyFill="1" applyBorder="1" applyAlignment="1" applyProtection="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Protection="1">
      <protection locked="0"/>
    </xf>
    <xf numFmtId="0" fontId="78" fillId="0" borderId="0" xfId="0" applyFont="1" applyFill="1" applyAlignment="1" applyProtection="1">
      <alignment horizontal="center" vertical="top" wrapText="1"/>
    </xf>
    <xf numFmtId="0" fontId="5" fillId="0" borderId="0" xfId="0" applyNumberFormat="1"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4" fontId="5" fillId="0" borderId="0" xfId="0" applyNumberFormat="1" applyFont="1" applyFill="1" applyAlignment="1" applyProtection="1">
      <alignment horizontal="right"/>
    </xf>
    <xf numFmtId="0" fontId="77" fillId="0" borderId="22" xfId="0" applyFont="1" applyFill="1" applyBorder="1" applyAlignment="1" applyProtection="1">
      <alignment horizontal="center" vertical="top" wrapText="1"/>
    </xf>
    <xf numFmtId="0" fontId="77" fillId="0" borderId="22" xfId="0" applyFont="1" applyFill="1" applyBorder="1" applyAlignment="1" applyProtection="1">
      <alignment vertical="top" wrapText="1"/>
    </xf>
    <xf numFmtId="4" fontId="77" fillId="0" borderId="22" xfId="0" applyNumberFormat="1" applyFont="1" applyFill="1" applyBorder="1" applyAlignment="1" applyProtection="1">
      <alignment horizontal="right" wrapText="1"/>
    </xf>
    <xf numFmtId="4" fontId="77" fillId="0" borderId="22" xfId="0" applyNumberFormat="1" applyFont="1" applyFill="1" applyBorder="1" applyAlignment="1" applyProtection="1">
      <alignment horizontal="right" wrapText="1"/>
      <protection locked="0"/>
    </xf>
    <xf numFmtId="0" fontId="77" fillId="0" borderId="0" xfId="0" applyFont="1" applyFill="1"/>
    <xf numFmtId="4" fontId="5" fillId="0" borderId="0" xfId="0" applyNumberFormat="1" applyFont="1" applyFill="1" applyProtection="1"/>
    <xf numFmtId="0" fontId="77" fillId="0" borderId="0" xfId="0" applyFont="1" applyFill="1" applyAlignment="1" applyProtection="1">
      <alignment horizontal="center" vertical="top" wrapText="1"/>
    </xf>
    <xf numFmtId="0" fontId="77" fillId="0" borderId="0" xfId="0" applyFont="1" applyFill="1" applyAlignment="1" applyProtection="1">
      <alignment vertical="top" wrapText="1"/>
    </xf>
    <xf numFmtId="0" fontId="78" fillId="0" borderId="0" xfId="0" applyFont="1" applyFill="1" applyAlignment="1" applyProtection="1">
      <alignment horizontal="center" wrapText="1"/>
    </xf>
    <xf numFmtId="4" fontId="78" fillId="0" borderId="0" xfId="0" applyNumberFormat="1" applyFont="1" applyFill="1" applyAlignment="1" applyProtection="1">
      <alignment horizontal="right" wrapText="1"/>
    </xf>
    <xf numFmtId="4" fontId="78" fillId="0" borderId="0" xfId="0" applyNumberFormat="1" applyFont="1" applyFill="1" applyAlignment="1" applyProtection="1">
      <alignment horizontal="right" wrapText="1"/>
      <protection locked="0"/>
    </xf>
    <xf numFmtId="0" fontId="3" fillId="0" borderId="0" xfId="0" applyFont="1" applyFill="1" applyProtection="1">
      <protection locked="0"/>
    </xf>
    <xf numFmtId="0" fontId="3" fillId="0" borderId="0" xfId="1574" applyFont="1" applyFill="1" applyAlignment="1" applyProtection="1">
      <alignment horizontal="right"/>
    </xf>
    <xf numFmtId="0" fontId="85" fillId="0" borderId="0" xfId="0" applyFont="1" applyFill="1"/>
    <xf numFmtId="0" fontId="81" fillId="0" borderId="0" xfId="0" applyFont="1" applyFill="1"/>
    <xf numFmtId="0" fontId="86" fillId="0" borderId="0" xfId="0" applyFont="1" applyFill="1"/>
    <xf numFmtId="0" fontId="80" fillId="0" borderId="0" xfId="0" applyFont="1" applyFill="1" applyBorder="1" applyAlignment="1" applyProtection="1">
      <alignment vertical="top" wrapText="1"/>
    </xf>
    <xf numFmtId="0" fontId="80" fillId="0" borderId="0" xfId="0" applyFont="1" applyFill="1" applyBorder="1" applyAlignment="1" applyProtection="1">
      <alignment horizontal="right"/>
    </xf>
    <xf numFmtId="4" fontId="115" fillId="0" borderId="0" xfId="1920" applyNumberFormat="1" applyFont="1" applyFill="1" applyBorder="1" applyAlignment="1" applyProtection="1">
      <alignment horizontal="left" vertical="top"/>
    </xf>
    <xf numFmtId="49" fontId="4" fillId="0" borderId="0" xfId="0" applyNumberFormat="1" applyFont="1" applyFill="1" applyBorder="1" applyAlignment="1" applyProtection="1">
      <alignment horizontal="center" vertical="top"/>
    </xf>
    <xf numFmtId="0" fontId="3" fillId="0" borderId="0" xfId="0" applyFont="1" applyFill="1" applyAlignment="1" applyProtection="1">
      <alignment horizontal="right"/>
      <protection locked="0"/>
    </xf>
    <xf numFmtId="49" fontId="4"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protection locked="0"/>
    </xf>
    <xf numFmtId="49" fontId="3" fillId="0" borderId="0" xfId="0" applyNumberFormat="1" applyFont="1" applyFill="1" applyBorder="1" applyAlignment="1" applyProtection="1">
      <alignment horizontal="left" vertical="top"/>
    </xf>
    <xf numFmtId="0" fontId="3" fillId="0" borderId="0" xfId="1574" applyFont="1" applyFill="1" applyAlignment="1" applyProtection="1">
      <alignment horizontal="left" vertical="top"/>
    </xf>
    <xf numFmtId="4" fontId="3" fillId="0" borderId="0" xfId="1815" applyNumberFormat="1" applyFont="1" applyFill="1" applyAlignment="1" applyProtection="1">
      <alignment horizontal="left" vertical="top"/>
      <protection locked="0"/>
    </xf>
    <xf numFmtId="0" fontId="3" fillId="0" borderId="0" xfId="0" applyFont="1" applyFill="1" applyAlignment="1">
      <alignment horizontal="left" vertical="top"/>
    </xf>
    <xf numFmtId="0" fontId="83" fillId="0" borderId="0" xfId="0" applyFont="1" applyFill="1" applyAlignment="1" applyProtection="1">
      <alignment horizontal="left" vertical="top" wrapText="1"/>
    </xf>
    <xf numFmtId="4" fontId="3" fillId="0" borderId="0" xfId="1920" applyNumberFormat="1" applyFont="1" applyFill="1" applyBorder="1" applyAlignment="1" applyProtection="1">
      <alignment horizontal="left" vertical="top" wrapText="1"/>
    </xf>
    <xf numFmtId="0" fontId="4" fillId="0" borderId="0" xfId="0" applyFont="1" applyFill="1"/>
    <xf numFmtId="4" fontId="4" fillId="0" borderId="0" xfId="0" applyNumberFormat="1" applyFont="1" applyFill="1" applyAlignment="1" applyProtection="1">
      <alignment horizontal="right" wrapText="1"/>
      <protection locked="0"/>
    </xf>
    <xf numFmtId="0" fontId="3" fillId="0" borderId="0" xfId="0" applyFont="1" applyFill="1" applyAlignment="1" applyProtection="1">
      <alignment horizontal="center" wrapText="1"/>
    </xf>
    <xf numFmtId="0" fontId="7" fillId="0" borderId="0" xfId="0" applyFont="1" applyFill="1" applyAlignment="1" applyProtection="1">
      <alignment horizontal="left" vertical="top" wrapText="1"/>
    </xf>
    <xf numFmtId="0" fontId="3" fillId="0" borderId="0" xfId="1593" applyFont="1" applyFill="1" applyAlignment="1" applyProtection="1">
      <alignment horizontal="right" vertical="top" wrapText="1"/>
    </xf>
    <xf numFmtId="184" fontId="95" fillId="0" borderId="0" xfId="0" applyNumberFormat="1" applyFont="1" applyFill="1" applyBorder="1" applyAlignment="1" applyProtection="1">
      <alignment horizontal="center" vertical="top" shrinkToFit="1"/>
    </xf>
    <xf numFmtId="0" fontId="95" fillId="0" borderId="0" xfId="0" applyNumberFormat="1" applyFont="1" applyFill="1" applyBorder="1" applyAlignment="1" applyProtection="1">
      <alignment vertical="top" wrapText="1"/>
    </xf>
    <xf numFmtId="4" fontId="95" fillId="0" borderId="0" xfId="1815" applyNumberFormat="1" applyFont="1" applyFill="1" applyAlignment="1" applyProtection="1">
      <alignment horizontal="right"/>
      <protection locked="0"/>
    </xf>
    <xf numFmtId="0" fontId="5" fillId="0" borderId="0" xfId="0" applyFont="1" applyFill="1" applyProtection="1">
      <protection locked="0"/>
    </xf>
    <xf numFmtId="0" fontId="5" fillId="0" borderId="0" xfId="0" applyFont="1" applyFill="1" applyBorder="1" applyAlignment="1" applyProtection="1">
      <alignment horizontal="center" vertical="top" wrapText="1"/>
    </xf>
    <xf numFmtId="4" fontId="5"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right" wrapText="1"/>
    </xf>
    <xf numFmtId="4" fontId="5" fillId="0" borderId="0" xfId="1920" applyNumberFormat="1" applyFont="1" applyFill="1" applyBorder="1" applyAlignment="1" applyProtection="1">
      <alignment horizontal="right" wrapText="1"/>
      <protection locked="0"/>
    </xf>
    <xf numFmtId="0" fontId="3" fillId="0" borderId="0" xfId="0" applyNumberFormat="1" applyFont="1" applyFill="1" applyBorder="1" applyProtection="1"/>
    <xf numFmtId="0" fontId="3" fillId="0" borderId="0" xfId="1652" applyFont="1" applyFill="1" applyBorder="1" applyAlignment="1" applyProtection="1">
      <alignment horizontal="left" vertical="top" wrapText="1"/>
    </xf>
    <xf numFmtId="0" fontId="5" fillId="0" borderId="24" xfId="0" applyFont="1" applyFill="1" applyBorder="1" applyAlignment="1" applyProtection="1">
      <alignment horizontal="center" vertical="top"/>
    </xf>
    <xf numFmtId="0" fontId="80" fillId="0" borderId="24" xfId="0" applyFont="1" applyFill="1" applyBorder="1" applyAlignment="1" applyProtection="1">
      <alignment vertical="top"/>
    </xf>
    <xf numFmtId="0" fontId="5" fillId="0" borderId="24" xfId="0" applyFont="1" applyFill="1" applyBorder="1" applyProtection="1"/>
    <xf numFmtId="0" fontId="5" fillId="0" borderId="24" xfId="0" applyFont="1" applyFill="1" applyBorder="1" applyProtection="1">
      <protection locked="0"/>
    </xf>
    <xf numFmtId="0" fontId="5" fillId="0" borderId="0" xfId="0" applyFont="1" applyFill="1" applyBorder="1" applyAlignment="1" applyProtection="1">
      <alignment horizontal="center" vertical="top"/>
    </xf>
    <xf numFmtId="0" fontId="80" fillId="0" borderId="0" xfId="0" applyFont="1" applyFill="1" applyBorder="1" applyAlignment="1" applyProtection="1">
      <alignment vertical="top"/>
    </xf>
    <xf numFmtId="0" fontId="5" fillId="0" borderId="0" xfId="0" applyFont="1" applyFill="1" applyBorder="1" applyProtection="1"/>
    <xf numFmtId="0" fontId="5" fillId="0" borderId="0" xfId="0" applyFont="1" applyFill="1" applyBorder="1" applyProtection="1">
      <protection locked="0"/>
    </xf>
    <xf numFmtId="49" fontId="5" fillId="0" borderId="0" xfId="0" applyNumberFormat="1" applyFont="1" applyFill="1" applyBorder="1" applyAlignment="1" applyProtection="1">
      <alignment horizontal="center" vertical="top"/>
    </xf>
    <xf numFmtId="49" fontId="78" fillId="0" borderId="23" xfId="0" applyNumberFormat="1" applyFont="1" applyFill="1" applyBorder="1" applyAlignment="1" applyProtection="1">
      <alignment horizontal="center" vertical="top"/>
    </xf>
    <xf numFmtId="0" fontId="119" fillId="0" borderId="0" xfId="1651" applyFont="1" applyAlignment="1">
      <alignment vertical="top"/>
    </xf>
    <xf numFmtId="0" fontId="118" fillId="0" borderId="0" xfId="1651" applyFont="1"/>
    <xf numFmtId="0" fontId="120" fillId="0" borderId="0" xfId="1651" applyFont="1" applyFill="1" applyAlignment="1" applyProtection="1">
      <alignment horizontal="center"/>
    </xf>
    <xf numFmtId="0" fontId="50" fillId="0" borderId="0" xfId="1651" applyFont="1" applyFill="1" applyAlignment="1" applyProtection="1">
      <alignment horizontal="center"/>
    </xf>
    <xf numFmtId="0" fontId="5" fillId="0" borderId="0" xfId="1651"/>
    <xf numFmtId="0" fontId="120" fillId="0" borderId="0" xfId="1651" applyFont="1" applyFill="1" applyAlignment="1">
      <alignment horizontal="center" vertical="top"/>
    </xf>
    <xf numFmtId="0" fontId="121" fillId="0" borderId="0" xfId="1651" applyFont="1" applyFill="1" applyAlignment="1">
      <alignment horizontal="right" vertical="top"/>
    </xf>
    <xf numFmtId="0" fontId="122" fillId="0" borderId="0" xfId="1651" applyFont="1" applyFill="1" applyAlignment="1" applyProtection="1">
      <alignment horizontal="left"/>
    </xf>
    <xf numFmtId="0" fontId="122" fillId="0" borderId="0" xfId="1651" applyFont="1" applyFill="1" applyAlignment="1" applyProtection="1">
      <alignment horizontal="center"/>
    </xf>
    <xf numFmtId="0" fontId="123" fillId="0" borderId="0" xfId="1651" applyFont="1" applyFill="1" applyBorder="1" applyAlignment="1" applyProtection="1">
      <alignment vertical="top"/>
    </xf>
    <xf numFmtId="0" fontId="120" fillId="0" borderId="0" xfId="1651" applyFont="1" applyFill="1" applyAlignment="1">
      <alignment horizontal="right"/>
    </xf>
    <xf numFmtId="0" fontId="50" fillId="0" borderId="0" xfId="1651" applyFont="1" applyFill="1"/>
    <xf numFmtId="0" fontId="120" fillId="0" borderId="0" xfId="1651" applyFont="1" applyFill="1" applyAlignment="1">
      <alignment vertical="top"/>
    </xf>
    <xf numFmtId="0" fontId="125" fillId="0" borderId="0" xfId="1651" applyFont="1" applyFill="1" applyAlignment="1">
      <alignment horizontal="right" vertical="top"/>
    </xf>
    <xf numFmtId="0" fontId="120" fillId="0" borderId="0" xfId="1651" applyFont="1" applyFill="1"/>
    <xf numFmtId="171" fontId="50" fillId="0" borderId="0" xfId="2413" applyFont="1" applyFill="1"/>
    <xf numFmtId="0" fontId="123" fillId="0" borderId="25" xfId="1651" applyFont="1" applyFill="1" applyBorder="1" applyAlignment="1" applyProtection="1">
      <alignment vertical="top"/>
    </xf>
    <xf numFmtId="0" fontId="124" fillId="0" borderId="25" xfId="1651" applyFont="1" applyFill="1" applyBorder="1"/>
    <xf numFmtId="0" fontId="124" fillId="0" borderId="25" xfId="1651" applyFont="1" applyFill="1" applyBorder="1" applyAlignment="1">
      <alignment horizontal="left"/>
    </xf>
    <xf numFmtId="171" fontId="126" fillId="0" borderId="0" xfId="2413" applyFont="1" applyFill="1"/>
    <xf numFmtId="0" fontId="89" fillId="0" borderId="0" xfId="1651" applyFont="1" applyFill="1" applyBorder="1" applyAlignment="1">
      <alignment horizontal="left"/>
    </xf>
    <xf numFmtId="0" fontId="5" fillId="0" borderId="0" xfId="1651" applyFont="1"/>
    <xf numFmtId="0" fontId="49" fillId="0" borderId="0" xfId="1651" applyFont="1" applyAlignment="1">
      <alignment vertical="top"/>
    </xf>
    <xf numFmtId="0" fontId="49" fillId="0" borderId="0" xfId="1651" applyFont="1" applyAlignment="1">
      <alignment horizontal="right" vertical="top"/>
    </xf>
    <xf numFmtId="0" fontId="122" fillId="0" borderId="0" xfId="1651" applyFont="1" applyFill="1" applyAlignment="1" applyProtection="1"/>
    <xf numFmtId="0" fontId="49" fillId="0" borderId="0" xfId="1651" applyFont="1"/>
    <xf numFmtId="0" fontId="49" fillId="0" borderId="0" xfId="1651" applyFont="1" applyBorder="1"/>
    <xf numFmtId="0" fontId="127" fillId="0" borderId="0" xfId="1651" applyFont="1"/>
    <xf numFmtId="0" fontId="13" fillId="0" borderId="0" xfId="1651" applyFont="1" applyAlignment="1">
      <alignment vertical="top"/>
    </xf>
    <xf numFmtId="0" fontId="13" fillId="0" borderId="0" xfId="1651" applyFont="1"/>
    <xf numFmtId="39" fontId="124" fillId="0" borderId="0" xfId="1651" applyNumberFormat="1" applyFont="1" applyFill="1" applyBorder="1"/>
    <xf numFmtId="0" fontId="5" fillId="0" borderId="0" xfId="1651" applyFont="1" applyAlignment="1">
      <alignment vertical="top"/>
    </xf>
    <xf numFmtId="0" fontId="78" fillId="0" borderId="0" xfId="1651" applyFont="1" applyAlignment="1">
      <alignment vertical="top"/>
    </xf>
    <xf numFmtId="0" fontId="118" fillId="0" borderId="0" xfId="1651" quotePrefix="1" applyFont="1" applyAlignment="1">
      <alignment vertical="top"/>
    </xf>
    <xf numFmtId="0" fontId="50" fillId="0" borderId="0" xfId="1651" applyFont="1" applyFill="1" applyAlignment="1" applyProtection="1">
      <alignment horizontal="center"/>
      <protection locked="0"/>
    </xf>
    <xf numFmtId="0" fontId="5" fillId="0" borderId="0" xfId="1651" applyBorder="1"/>
    <xf numFmtId="0" fontId="128" fillId="0" borderId="0" xfId="1651" applyFont="1" applyAlignment="1" applyProtection="1">
      <alignment horizontal="justify" wrapText="1"/>
    </xf>
    <xf numFmtId="4" fontId="129" fillId="0" borderId="0" xfId="1651" applyNumberFormat="1" applyFont="1" applyAlignment="1">
      <alignment horizontal="justify" vertical="top"/>
    </xf>
    <xf numFmtId="0" fontId="130" fillId="0" borderId="24" xfId="1651" applyFont="1" applyFill="1" applyBorder="1" applyAlignment="1">
      <alignment horizontal="left" vertical="top"/>
    </xf>
    <xf numFmtId="0" fontId="131" fillId="0" borderId="24" xfId="1651" applyFont="1" applyFill="1" applyBorder="1" applyAlignment="1">
      <alignment horizontal="left" vertical="top"/>
    </xf>
    <xf numFmtId="0" fontId="130" fillId="0" borderId="24" xfId="1651" applyFont="1" applyFill="1" applyBorder="1" applyAlignment="1" applyProtection="1">
      <alignment horizontal="left"/>
    </xf>
    <xf numFmtId="0" fontId="122" fillId="0" borderId="24" xfId="1651" applyFont="1" applyFill="1" applyBorder="1" applyAlignment="1" applyProtection="1">
      <alignment horizontal="center"/>
    </xf>
    <xf numFmtId="0" fontId="50" fillId="0" borderId="0" xfId="1651" applyFont="1" applyFill="1" applyProtection="1">
      <protection locked="0"/>
    </xf>
    <xf numFmtId="0" fontId="120" fillId="0" borderId="0" xfId="1651" applyFont="1" applyFill="1" applyBorder="1" applyAlignment="1">
      <alignment horizontal="right"/>
    </xf>
    <xf numFmtId="0" fontId="120" fillId="0" borderId="24" xfId="1651" applyFont="1" applyFill="1" applyBorder="1" applyAlignment="1">
      <alignment horizontal="right"/>
    </xf>
    <xf numFmtId="39" fontId="50" fillId="0" borderId="0" xfId="1651" applyNumberFormat="1" applyFont="1" applyFill="1" applyProtection="1">
      <protection locked="0"/>
    </xf>
    <xf numFmtId="0" fontId="120" fillId="0" borderId="0" xfId="1651" quotePrefix="1" applyFont="1" applyFill="1" applyAlignment="1">
      <alignment vertical="top"/>
    </xf>
    <xf numFmtId="0" fontId="125" fillId="0" borderId="0" xfId="1651" quotePrefix="1" applyFont="1" applyFill="1" applyAlignment="1">
      <alignment horizontal="right" vertical="top"/>
    </xf>
    <xf numFmtId="0" fontId="120" fillId="0" borderId="0" xfId="1651" applyFont="1" applyFill="1" applyAlignment="1" applyProtection="1">
      <alignment horizontal="justify" wrapText="1"/>
    </xf>
    <xf numFmtId="0" fontId="120" fillId="0" borderId="0" xfId="1651" applyFont="1" applyFill="1" applyAlignment="1" applyProtection="1">
      <alignment horizontal="right"/>
    </xf>
    <xf numFmtId="0" fontId="120" fillId="0" borderId="0" xfId="1651" applyFont="1" applyFill="1" applyBorder="1" applyAlignment="1" applyProtection="1">
      <alignment horizontal="right"/>
    </xf>
    <xf numFmtId="39" fontId="125" fillId="0" borderId="0" xfId="1651" applyNumberFormat="1" applyFont="1" applyFill="1" applyProtection="1">
      <protection locked="0"/>
    </xf>
    <xf numFmtId="0" fontId="13" fillId="0" borderId="0" xfId="1651" applyFont="1" applyAlignment="1" applyProtection="1">
      <alignment horizontal="justify" wrapText="1"/>
    </xf>
    <xf numFmtId="0" fontId="13" fillId="0" borderId="0" xfId="1651" applyFont="1" applyFill="1" applyAlignment="1" applyProtection="1">
      <alignment horizontal="justify" wrapText="1"/>
    </xf>
    <xf numFmtId="0" fontId="120" fillId="0" borderId="0" xfId="1651" quotePrefix="1" applyFont="1" applyFill="1" applyAlignment="1" applyProtection="1">
      <alignment vertical="top"/>
    </xf>
    <xf numFmtId="0" fontId="125" fillId="0" borderId="0" xfId="1651" quotePrefix="1" applyFont="1" applyFill="1" applyAlignment="1" applyProtection="1">
      <alignment horizontal="right" vertical="top"/>
    </xf>
    <xf numFmtId="0" fontId="120" fillId="0" borderId="0" xfId="1651" quotePrefix="1" applyFont="1" applyFill="1" applyAlignment="1" applyProtection="1">
      <alignment horizontal="justify" wrapText="1"/>
    </xf>
    <xf numFmtId="0" fontId="120" fillId="0" borderId="0" xfId="1651" applyFont="1" applyFill="1" applyAlignment="1" applyProtection="1">
      <alignment vertical="top"/>
    </xf>
    <xf numFmtId="0" fontId="125" fillId="0" borderId="0" xfId="1651" applyFont="1" applyFill="1" applyAlignment="1" applyProtection="1">
      <alignment horizontal="right" vertical="top"/>
    </xf>
    <xf numFmtId="0" fontId="133" fillId="0" borderId="0" xfId="1651" applyFont="1" applyFill="1" applyAlignment="1">
      <alignment horizontal="right" vertical="top"/>
    </xf>
    <xf numFmtId="0" fontId="120" fillId="0" borderId="0" xfId="1651" applyFont="1" applyFill="1" applyAlignment="1">
      <alignment horizontal="justify" wrapText="1"/>
    </xf>
    <xf numFmtId="0" fontId="120" fillId="0" borderId="0" xfId="1651" quotePrefix="1" applyFont="1" applyFill="1" applyAlignment="1" applyProtection="1">
      <alignment horizontal="left" vertical="top"/>
    </xf>
    <xf numFmtId="0" fontId="120" fillId="0" borderId="0" xfId="1651" quotePrefix="1" applyFont="1" applyFill="1" applyAlignment="1">
      <alignment horizontal="left" vertical="top"/>
    </xf>
    <xf numFmtId="0" fontId="134" fillId="0" borderId="24" xfId="1651" applyFont="1" applyFill="1" applyBorder="1" applyAlignment="1" applyProtection="1"/>
    <xf numFmtId="0" fontId="134" fillId="0" borderId="0" xfId="1651" applyFont="1" applyFill="1" applyBorder="1" applyAlignment="1" applyProtection="1"/>
    <xf numFmtId="0" fontId="5" fillId="0" borderId="0" xfId="1651" applyProtection="1">
      <protection locked="0"/>
    </xf>
    <xf numFmtId="0" fontId="120" fillId="0" borderId="24" xfId="1651" applyFont="1" applyFill="1" applyBorder="1" applyAlignment="1">
      <alignment vertical="top"/>
    </xf>
    <xf numFmtId="0" fontId="120" fillId="0" borderId="0" xfId="1651" applyFont="1" applyFill="1" applyBorder="1" applyAlignment="1">
      <alignment vertical="top"/>
    </xf>
    <xf numFmtId="0" fontId="132" fillId="0" borderId="0" xfId="1651" applyFont="1" applyFill="1" applyBorder="1" applyAlignment="1" applyProtection="1">
      <alignment vertical="top"/>
    </xf>
    <xf numFmtId="0" fontId="132" fillId="0" borderId="0" xfId="1651" applyFont="1" applyFill="1" applyBorder="1" applyAlignment="1" applyProtection="1"/>
    <xf numFmtId="0" fontId="127" fillId="0" borderId="0" xfId="1651" applyFont="1" applyProtection="1">
      <protection locked="0"/>
    </xf>
    <xf numFmtId="0" fontId="13" fillId="0" borderId="0" xfId="1651" applyFont="1" applyProtection="1">
      <protection locked="0"/>
    </xf>
    <xf numFmtId="0" fontId="135" fillId="0" borderId="0" xfId="1651" quotePrefix="1" applyFont="1" applyFill="1" applyAlignment="1" applyProtection="1">
      <alignment horizontal="right" vertical="top"/>
    </xf>
    <xf numFmtId="0" fontId="122" fillId="0" borderId="0" xfId="1651" applyFont="1" applyFill="1"/>
    <xf numFmtId="0" fontId="132" fillId="0" borderId="24" xfId="1651" applyFont="1" applyFill="1" applyBorder="1"/>
    <xf numFmtId="0" fontId="135" fillId="0" borderId="0" xfId="1651" applyFont="1" applyFill="1" applyAlignment="1" applyProtection="1">
      <alignment horizontal="right"/>
    </xf>
    <xf numFmtId="0" fontId="5" fillId="0" borderId="0" xfId="1651" applyFont="1" applyBorder="1"/>
    <xf numFmtId="0" fontId="134" fillId="0" borderId="24" xfId="1651" applyFont="1" applyFill="1" applyBorder="1" applyAlignment="1">
      <alignment vertical="top"/>
    </xf>
    <xf numFmtId="0" fontId="137" fillId="0" borderId="24" xfId="1651" applyFont="1" applyFill="1" applyBorder="1" applyAlignment="1">
      <alignment horizontal="right" vertical="top"/>
    </xf>
    <xf numFmtId="171" fontId="50" fillId="0" borderId="0" xfId="1873" applyFont="1" applyFill="1" applyProtection="1">
      <protection locked="0"/>
    </xf>
    <xf numFmtId="0" fontId="120" fillId="0" borderId="25" xfId="1651" applyFont="1" applyFill="1" applyBorder="1" applyAlignment="1">
      <alignment vertical="top"/>
    </xf>
    <xf numFmtId="0" fontId="125" fillId="0" borderId="25" xfId="1651" applyFont="1" applyFill="1" applyBorder="1" applyAlignment="1">
      <alignment horizontal="right" vertical="top"/>
    </xf>
    <xf numFmtId="0" fontId="124" fillId="0" borderId="25" xfId="1651" applyFont="1" applyFill="1" applyBorder="1" applyAlignment="1">
      <alignment horizontal="right"/>
    </xf>
    <xf numFmtId="171" fontId="126" fillId="0" borderId="0" xfId="1651" applyNumberFormat="1" applyFont="1" applyFill="1" applyProtection="1">
      <protection locked="0"/>
    </xf>
    <xf numFmtId="0" fontId="140" fillId="0" borderId="0" xfId="1651" applyFont="1" applyFill="1" applyAlignment="1">
      <alignment horizontal="right" vertical="top"/>
    </xf>
    <xf numFmtId="0" fontId="11" fillId="0" borderId="0" xfId="1651" applyFont="1" applyBorder="1" applyAlignment="1">
      <alignment horizontal="center" vertical="center" wrapText="1"/>
    </xf>
    <xf numFmtId="0" fontId="141" fillId="0" borderId="0" xfId="1651" quotePrefix="1" applyFont="1" applyFill="1" applyAlignment="1">
      <alignment horizontal="right" vertical="top"/>
    </xf>
    <xf numFmtId="0" fontId="13" fillId="0" borderId="0" xfId="1651" applyFont="1" applyFill="1" applyAlignment="1" applyProtection="1">
      <alignment horizontal="justify" vertical="top" wrapText="1"/>
    </xf>
    <xf numFmtId="0" fontId="140" fillId="0" borderId="0" xfId="1651" quotePrefix="1" applyFont="1" applyFill="1" applyAlignment="1">
      <alignment horizontal="right" vertical="top"/>
    </xf>
    <xf numFmtId="0" fontId="121" fillId="0" borderId="0" xfId="1651" quotePrefix="1" applyFont="1" applyFill="1" applyAlignment="1">
      <alignment horizontal="right" vertical="top"/>
    </xf>
    <xf numFmtId="0" fontId="141" fillId="0" borderId="0" xfId="1651" applyFont="1" applyFill="1" applyAlignment="1">
      <alignment horizontal="right" vertical="top"/>
    </xf>
    <xf numFmtId="0" fontId="121" fillId="0" borderId="24" xfId="1651" applyFont="1" applyFill="1" applyBorder="1" applyAlignment="1">
      <alignment horizontal="right" vertical="top"/>
    </xf>
    <xf numFmtId="0" fontId="121" fillId="0" borderId="0" xfId="1651" applyFont="1" applyFill="1" applyBorder="1" applyAlignment="1">
      <alignment horizontal="right" vertical="top"/>
    </xf>
    <xf numFmtId="0" fontId="13" fillId="0" borderId="0" xfId="1651" applyFont="1" applyAlignment="1">
      <alignment horizontal="left" vertical="top"/>
    </xf>
    <xf numFmtId="0" fontId="119" fillId="0" borderId="0" xfId="1651" applyFont="1" applyAlignment="1">
      <alignment horizontal="right" vertical="top"/>
    </xf>
    <xf numFmtId="0" fontId="120" fillId="0" borderId="0" xfId="1651" applyFont="1" applyFill="1" applyAlignment="1">
      <alignment horizontal="left" vertical="top"/>
    </xf>
    <xf numFmtId="0" fontId="130" fillId="0" borderId="24" xfId="1651" applyFont="1" applyFill="1" applyBorder="1" applyAlignment="1" applyProtection="1">
      <alignment vertical="top"/>
    </xf>
    <xf numFmtId="0" fontId="131" fillId="0" borderId="24" xfId="1651" applyFont="1" applyFill="1" applyBorder="1" applyAlignment="1" applyProtection="1">
      <alignment horizontal="right" vertical="top"/>
    </xf>
    <xf numFmtId="0" fontId="130" fillId="0" borderId="24" xfId="1651" applyFont="1" applyFill="1" applyBorder="1" applyAlignment="1" applyProtection="1"/>
    <xf numFmtId="0" fontId="121" fillId="0" borderId="0" xfId="1651" applyFont="1" applyFill="1" applyBorder="1" applyAlignment="1" applyProtection="1">
      <alignment horizontal="right" vertical="top"/>
    </xf>
    <xf numFmtId="0" fontId="120" fillId="0" borderId="0" xfId="1651" applyFont="1" applyFill="1" applyAlignment="1" applyProtection="1">
      <alignment horizontal="left" vertical="top"/>
    </xf>
    <xf numFmtId="0" fontId="124" fillId="0" borderId="0" xfId="1651" applyFont="1" applyFill="1" applyBorder="1"/>
    <xf numFmtId="0" fontId="126" fillId="0" borderId="0" xfId="1651" applyFont="1" applyFill="1" applyProtection="1">
      <protection locked="0"/>
    </xf>
    <xf numFmtId="0" fontId="5" fillId="0" borderId="0" xfId="1651" applyFont="1" applyProtection="1">
      <protection locked="0"/>
    </xf>
    <xf numFmtId="0" fontId="5" fillId="0" borderId="0" xfId="1651" applyFont="1" applyAlignment="1">
      <alignment horizontal="left" vertical="top"/>
    </xf>
    <xf numFmtId="0" fontId="5" fillId="0" borderId="0" xfId="1651" applyFont="1" applyAlignment="1">
      <alignment horizontal="right" vertical="top"/>
    </xf>
    <xf numFmtId="0" fontId="78" fillId="0" borderId="0" xfId="1651" applyFont="1" applyAlignment="1">
      <alignment horizontal="right" vertical="top"/>
    </xf>
    <xf numFmtId="0" fontId="142" fillId="0" borderId="0" xfId="0" quotePrefix="1" applyFont="1" applyFill="1" applyAlignment="1" applyProtection="1">
      <alignment vertical="top"/>
    </xf>
    <xf numFmtId="0" fontId="81" fillId="0" borderId="0" xfId="0" applyFont="1" applyFill="1" applyAlignment="1" applyProtection="1">
      <alignment vertical="top"/>
    </xf>
    <xf numFmtId="0" fontId="142" fillId="0" borderId="0" xfId="0" applyFont="1" applyFill="1" applyAlignment="1" applyProtection="1">
      <alignment vertical="top"/>
    </xf>
    <xf numFmtId="4" fontId="143" fillId="0" borderId="0" xfId="0" applyNumberFormat="1" applyFont="1" applyFill="1" applyAlignment="1" applyProtection="1">
      <alignment horizontal="right" vertical="top"/>
      <protection locked="0"/>
    </xf>
    <xf numFmtId="4" fontId="143" fillId="0" borderId="0" xfId="0" applyNumberFormat="1" applyFont="1" applyAlignment="1" applyProtection="1">
      <alignment horizontal="right" vertical="top"/>
      <protection locked="0"/>
    </xf>
    <xf numFmtId="0" fontId="138" fillId="0" borderId="0" xfId="0" applyFont="1" applyFill="1" applyAlignment="1" applyProtection="1">
      <alignment horizontal="justify" vertical="top" wrapText="1"/>
    </xf>
    <xf numFmtId="0" fontId="81" fillId="0" borderId="0" xfId="0" applyFont="1" applyFill="1" applyAlignment="1" applyProtection="1">
      <alignment horizontal="right" vertical="top"/>
    </xf>
    <xf numFmtId="4" fontId="138" fillId="0" borderId="0" xfId="0" applyNumberFormat="1" applyFont="1" applyFill="1" applyAlignment="1" applyProtection="1">
      <alignment horizontal="justify" vertical="top"/>
    </xf>
    <xf numFmtId="0" fontId="138" fillId="0" borderId="0" xfId="0" applyFont="1" applyFill="1" applyAlignment="1" applyProtection="1">
      <alignment horizontal="right"/>
    </xf>
    <xf numFmtId="0" fontId="138" fillId="0" borderId="0" xfId="0" applyFont="1" applyFill="1" applyAlignment="1" applyProtection="1">
      <alignment horizontal="left" vertical="top"/>
    </xf>
    <xf numFmtId="4" fontId="138" fillId="0" borderId="0" xfId="0" applyNumberFormat="1" applyFont="1" applyFill="1" applyAlignment="1" applyProtection="1">
      <alignment horizontal="right" vertical="top"/>
      <protection locked="0"/>
    </xf>
    <xf numFmtId="0" fontId="138" fillId="0" borderId="0" xfId="0" applyFont="1" applyFill="1" applyAlignment="1" applyProtection="1">
      <alignment horizontal="right" vertical="top"/>
    </xf>
    <xf numFmtId="0" fontId="3" fillId="0" borderId="0" xfId="0" applyFont="1" applyAlignment="1">
      <alignment vertical="top"/>
    </xf>
    <xf numFmtId="0" fontId="95" fillId="0" borderId="24" xfId="0" applyFont="1" applyFill="1" applyBorder="1" applyAlignment="1" applyProtection="1">
      <alignment vertical="top"/>
    </xf>
    <xf numFmtId="0" fontId="81" fillId="0" borderId="24" xfId="0" applyFont="1" applyFill="1" applyBorder="1" applyAlignment="1" applyProtection="1">
      <alignment horizontal="right" vertical="top"/>
    </xf>
    <xf numFmtId="0" fontId="95" fillId="0" borderId="24" xfId="0" applyFont="1" applyFill="1" applyBorder="1" applyAlignment="1" applyProtection="1">
      <alignment vertical="top" wrapText="1"/>
    </xf>
    <xf numFmtId="0" fontId="3" fillId="0" borderId="24" xfId="0" applyFont="1" applyFill="1" applyBorder="1" applyAlignment="1" applyProtection="1">
      <alignment horizontal="right" vertical="top"/>
    </xf>
    <xf numFmtId="4" fontId="143" fillId="0" borderId="24" xfId="0" applyNumberFormat="1" applyFont="1" applyFill="1" applyBorder="1" applyAlignment="1" applyProtection="1">
      <alignment horizontal="right" vertical="top"/>
      <protection locked="0"/>
    </xf>
    <xf numFmtId="0" fontId="83" fillId="0" borderId="0" xfId="1762" applyFont="1" applyFill="1" applyBorder="1" applyAlignment="1" applyProtection="1">
      <alignment horizontal="left" vertical="top"/>
    </xf>
    <xf numFmtId="0" fontId="3" fillId="0" borderId="0" xfId="1762" applyFont="1" applyFill="1" applyAlignment="1" applyProtection="1">
      <alignment vertical="top"/>
    </xf>
    <xf numFmtId="0" fontId="83" fillId="0" borderId="0" xfId="1762" applyFont="1" applyFill="1" applyBorder="1" applyAlignment="1" applyProtection="1">
      <alignment horizontal="left" vertical="top" wrapText="1"/>
    </xf>
    <xf numFmtId="4" fontId="3" fillId="0" borderId="0" xfId="1762" applyNumberFormat="1" applyFont="1" applyFill="1" applyBorder="1" applyAlignment="1" applyProtection="1">
      <alignment horizontal="right" vertical="top"/>
    </xf>
    <xf numFmtId="1" fontId="3" fillId="0" borderId="0" xfId="1762" applyNumberFormat="1" applyFont="1" applyFill="1" applyBorder="1" applyAlignment="1" applyProtection="1">
      <alignment horizontal="right" vertical="top"/>
    </xf>
    <xf numFmtId="0" fontId="145" fillId="55" borderId="0" xfId="1762" applyFont="1" applyFill="1" applyAlignment="1" applyProtection="1">
      <alignment vertical="top"/>
      <protection locked="0"/>
    </xf>
    <xf numFmtId="0" fontId="145" fillId="0" borderId="0" xfId="1762" applyFont="1" applyFill="1" applyAlignment="1" applyProtection="1">
      <alignment vertical="top"/>
      <protection locked="0"/>
    </xf>
    <xf numFmtId="16" fontId="3" fillId="0" borderId="0" xfId="1762" applyNumberFormat="1" applyFont="1" applyFill="1" applyAlignment="1" applyProtection="1">
      <alignment horizontal="left" vertical="top"/>
    </xf>
    <xf numFmtId="0" fontId="83" fillId="0" borderId="0" xfId="1762" applyFont="1" applyFill="1" applyAlignment="1" applyProtection="1">
      <alignment horizontal="left" vertical="top"/>
    </xf>
    <xf numFmtId="0" fontId="3" fillId="0" borderId="0" xfId="1762" quotePrefix="1" applyFont="1" applyFill="1" applyAlignment="1" applyProtection="1">
      <alignment horizontal="left" vertical="top" wrapText="1"/>
    </xf>
    <xf numFmtId="4" fontId="143" fillId="0" borderId="0" xfId="1762" applyNumberFormat="1" applyFont="1" applyFill="1" applyAlignment="1" applyProtection="1">
      <alignment horizontal="right" vertical="top"/>
      <protection locked="0"/>
    </xf>
    <xf numFmtId="0" fontId="146" fillId="0" borderId="0" xfId="1762" applyFont="1" applyFill="1" applyAlignment="1" applyProtection="1">
      <alignment vertical="top"/>
      <protection locked="0"/>
    </xf>
    <xf numFmtId="0" fontId="3" fillId="0" borderId="0" xfId="0" quotePrefix="1" applyFont="1" applyFill="1" applyAlignment="1" applyProtection="1">
      <alignment vertical="top"/>
    </xf>
    <xf numFmtId="0" fontId="3" fillId="0" borderId="0" xfId="0" applyFont="1" applyFill="1" applyAlignment="1" applyProtection="1">
      <alignment horizontal="justify" vertical="top" wrapText="1"/>
    </xf>
    <xf numFmtId="0" fontId="3" fillId="0" borderId="0" xfId="0" applyFont="1" applyFill="1" applyAlignment="1" applyProtection="1">
      <alignment horizontal="right" vertical="top"/>
    </xf>
    <xf numFmtId="0" fontId="3" fillId="0" borderId="0" xfId="0" quotePrefix="1" applyFont="1" applyFill="1" applyAlignment="1" applyProtection="1">
      <alignment horizontal="right" vertical="top"/>
    </xf>
    <xf numFmtId="0" fontId="3" fillId="0" borderId="0" xfId="0" applyFont="1" applyFill="1" applyAlignment="1" applyProtection="1">
      <alignment horizontal="right" vertical="top" wrapText="1"/>
    </xf>
    <xf numFmtId="0" fontId="3" fillId="0" borderId="0" xfId="0" quotePrefix="1" applyFont="1" applyFill="1" applyAlignment="1" applyProtection="1">
      <alignment horizontal="left" vertical="top"/>
    </xf>
    <xf numFmtId="0" fontId="3" fillId="0" borderId="0" xfId="0" applyFont="1" applyFill="1" applyAlignment="1" applyProtection="1">
      <alignment horizontal="justify" vertical="top"/>
    </xf>
    <xf numFmtId="0" fontId="3" fillId="0" borderId="0" xfId="0" applyFont="1" applyFill="1" applyBorder="1" applyAlignment="1" applyProtection="1">
      <alignment vertical="top"/>
    </xf>
    <xf numFmtId="0" fontId="3" fillId="0" borderId="0" xfId="0" applyFont="1" applyFill="1" applyBorder="1" applyAlignment="1" applyProtection="1">
      <alignment horizontal="right" vertical="top"/>
    </xf>
    <xf numFmtId="0" fontId="83" fillId="0" borderId="0" xfId="0" applyFont="1" applyFill="1" applyBorder="1" applyAlignment="1" applyProtection="1">
      <alignment vertical="top"/>
    </xf>
    <xf numFmtId="4" fontId="147" fillId="0" borderId="24" xfId="0" applyNumberFormat="1" applyFont="1" applyFill="1" applyBorder="1" applyAlignment="1" applyProtection="1">
      <alignment vertical="top"/>
      <protection locked="0"/>
    </xf>
    <xf numFmtId="0" fontId="3" fillId="0" borderId="0" xfId="0" applyFont="1" applyBorder="1" applyAlignment="1">
      <alignment vertical="top"/>
    </xf>
    <xf numFmtId="0" fontId="83" fillId="0" borderId="0" xfId="0" applyFont="1" applyFill="1" applyBorder="1" applyAlignment="1" applyProtection="1">
      <alignment horizontal="right" vertical="top"/>
    </xf>
    <xf numFmtId="4" fontId="147" fillId="0" borderId="0" xfId="0" applyNumberFormat="1" applyFont="1" applyFill="1" applyBorder="1" applyAlignment="1" applyProtection="1">
      <alignment horizontal="right" vertical="top"/>
      <protection locked="0"/>
    </xf>
    <xf numFmtId="16" fontId="83" fillId="0" borderId="0" xfId="1762" applyNumberFormat="1" applyFont="1" applyFill="1" applyAlignment="1" applyProtection="1">
      <alignment horizontal="left" vertical="top"/>
    </xf>
    <xf numFmtId="4" fontId="143" fillId="0" borderId="0" xfId="1762" applyNumberFormat="1" applyFont="1" applyAlignment="1" applyProtection="1">
      <alignment horizontal="right" vertical="top"/>
      <protection locked="0"/>
    </xf>
    <xf numFmtId="0" fontId="146" fillId="0" borderId="0" xfId="1762" applyFont="1" applyAlignment="1" applyProtection="1">
      <alignment vertical="top"/>
      <protection locked="0"/>
    </xf>
    <xf numFmtId="4" fontId="143" fillId="56" borderId="0" xfId="1762" applyNumberFormat="1" applyFont="1" applyFill="1" applyAlignment="1" applyProtection="1">
      <alignment horizontal="right" vertical="top"/>
      <protection locked="0"/>
    </xf>
    <xf numFmtId="0" fontId="146" fillId="56" borderId="0" xfId="1762" applyFont="1" applyFill="1" applyAlignment="1" applyProtection="1">
      <alignment vertical="top"/>
      <protection locked="0"/>
    </xf>
    <xf numFmtId="0" fontId="3" fillId="0" borderId="0" xfId="1672" applyFont="1" applyFill="1" applyAlignment="1" applyProtection="1">
      <alignment horizontal="left" vertical="top"/>
    </xf>
    <xf numFmtId="0" fontId="3" fillId="0" borderId="0" xfId="1672" quotePrefix="1" applyFont="1" applyFill="1" applyAlignment="1" applyProtection="1">
      <alignment horizontal="left" vertical="top"/>
    </xf>
    <xf numFmtId="0" fontId="3" fillId="0" borderId="0" xfId="1672" applyFont="1" applyFill="1" applyAlignment="1" applyProtection="1">
      <alignment horizontal="left" vertical="top" wrapText="1"/>
    </xf>
    <xf numFmtId="4" fontId="3" fillId="0" borderId="0" xfId="1672" applyNumberFormat="1" applyFont="1" applyFill="1" applyBorder="1" applyAlignment="1" applyProtection="1">
      <alignment horizontal="right" vertical="top" wrapText="1"/>
    </xf>
    <xf numFmtId="1" fontId="3" fillId="0" borderId="0" xfId="1672" applyNumberFormat="1" applyFont="1" applyFill="1" applyBorder="1" applyAlignment="1" applyProtection="1">
      <alignment horizontal="right" vertical="top" wrapText="1"/>
    </xf>
    <xf numFmtId="4" fontId="143" fillId="0" borderId="0" xfId="616" applyNumberFormat="1" applyFont="1" applyFill="1" applyBorder="1" applyAlignment="1" applyProtection="1">
      <alignment horizontal="right" vertical="top"/>
      <protection locked="0"/>
    </xf>
    <xf numFmtId="0" fontId="149" fillId="0" borderId="0" xfId="1672" applyFont="1" applyAlignment="1" applyProtection="1">
      <alignment vertical="top"/>
      <protection locked="0"/>
    </xf>
    <xf numFmtId="0" fontId="3" fillId="0" borderId="0" xfId="1762" applyFont="1" applyFill="1" applyAlignment="1" applyProtection="1">
      <alignment horizontal="left" vertical="top" wrapText="1"/>
    </xf>
    <xf numFmtId="4" fontId="3" fillId="0" borderId="0" xfId="625" applyNumberFormat="1" applyFont="1" applyFill="1" applyBorder="1" applyAlignment="1" applyProtection="1">
      <alignment horizontal="right" vertical="top"/>
    </xf>
    <xf numFmtId="0" fontId="3" fillId="0" borderId="0" xfId="1672" applyFont="1" applyFill="1" applyAlignment="1" applyProtection="1">
      <alignment vertical="top"/>
    </xf>
    <xf numFmtId="0" fontId="3" fillId="0" borderId="0" xfId="1672" applyFont="1" applyFill="1" applyBorder="1" applyAlignment="1" applyProtection="1">
      <alignment horizontal="left" vertical="top" wrapText="1"/>
    </xf>
    <xf numFmtId="49" fontId="3" fillId="0" borderId="0" xfId="1672" applyNumberFormat="1" applyFont="1" applyFill="1" applyAlignment="1" applyProtection="1">
      <alignment horizontal="left" vertical="top" wrapText="1"/>
    </xf>
    <xf numFmtId="4" fontId="83" fillId="0" borderId="0" xfId="1672" applyNumberFormat="1" applyFont="1" applyFill="1" applyBorder="1" applyAlignment="1" applyProtection="1">
      <alignment horizontal="right" vertical="top"/>
    </xf>
    <xf numFmtId="1" fontId="83" fillId="0" borderId="0" xfId="1672" applyNumberFormat="1" applyFont="1" applyFill="1" applyBorder="1" applyAlignment="1" applyProtection="1">
      <alignment horizontal="right" vertical="top"/>
    </xf>
    <xf numFmtId="4" fontId="143" fillId="0" borderId="0" xfId="1672" applyNumberFormat="1" applyFont="1" applyAlignment="1" applyProtection="1">
      <alignment horizontal="right" vertical="top"/>
      <protection locked="0"/>
    </xf>
    <xf numFmtId="1" fontId="3" fillId="0" borderId="0" xfId="1672" applyNumberFormat="1" applyFont="1" applyFill="1" applyBorder="1" applyAlignment="1" applyProtection="1">
      <alignment horizontal="right" vertical="top"/>
    </xf>
    <xf numFmtId="0" fontId="3" fillId="0" borderId="0" xfId="1672" quotePrefix="1" applyFont="1" applyFill="1" applyBorder="1" applyAlignment="1" applyProtection="1">
      <alignment horizontal="left" vertical="top" wrapText="1"/>
    </xf>
    <xf numFmtId="4" fontId="143" fillId="0" borderId="0" xfId="623" applyNumberFormat="1" applyFont="1" applyFill="1" applyBorder="1" applyAlignment="1" applyProtection="1">
      <alignment horizontal="right" vertical="top"/>
      <protection locked="0"/>
    </xf>
    <xf numFmtId="0" fontId="3" fillId="0" borderId="0" xfId="1762" applyFont="1" applyFill="1" applyBorder="1" applyAlignment="1" applyProtection="1">
      <alignment horizontal="left" vertical="top" wrapText="1"/>
    </xf>
    <xf numFmtId="0" fontId="3" fillId="0" borderId="0" xfId="1667" quotePrefix="1" applyFont="1" applyFill="1" applyBorder="1" applyAlignment="1" applyProtection="1">
      <alignment horizontal="left" vertical="top" wrapText="1"/>
    </xf>
    <xf numFmtId="1" fontId="3" fillId="0" borderId="0" xfId="1667" applyNumberFormat="1" applyFont="1" applyFill="1" applyBorder="1" applyAlignment="1" applyProtection="1">
      <alignment horizontal="right" vertical="top" wrapText="1"/>
    </xf>
    <xf numFmtId="0" fontId="151" fillId="0" borderId="0" xfId="1667" applyFont="1" applyFill="1" applyAlignment="1" applyProtection="1">
      <alignment horizontal="left" vertical="top"/>
    </xf>
    <xf numFmtId="0" fontId="3" fillId="0" borderId="0" xfId="1667" quotePrefix="1" applyFont="1" applyFill="1" applyAlignment="1" applyProtection="1">
      <alignment horizontal="left" vertical="top" wrapText="1"/>
    </xf>
    <xf numFmtId="4" fontId="143" fillId="0" borderId="0" xfId="1667" applyNumberFormat="1" applyFont="1" applyFill="1" applyAlignment="1" applyProtection="1">
      <alignment horizontal="right" vertical="top" wrapText="1"/>
      <protection locked="0"/>
    </xf>
    <xf numFmtId="4" fontId="143" fillId="0" borderId="0" xfId="1671" applyNumberFormat="1" applyFont="1" applyFill="1" applyAlignment="1" applyProtection="1">
      <alignment horizontal="right" vertical="top" wrapText="1"/>
      <protection locked="0"/>
    </xf>
    <xf numFmtId="0" fontId="3" fillId="0" borderId="0" xfId="1667" applyFont="1" applyFill="1" applyAlignment="1" applyProtection="1">
      <alignment horizontal="left" vertical="top"/>
    </xf>
    <xf numFmtId="0" fontId="3" fillId="0" borderId="0" xfId="1667" applyFont="1" applyFill="1" applyAlignment="1" applyProtection="1">
      <alignment horizontal="left" vertical="top" wrapText="1"/>
    </xf>
    <xf numFmtId="1" fontId="3" fillId="0" borderId="0" xfId="1667" applyNumberFormat="1" applyFont="1" applyFill="1" applyBorder="1" applyAlignment="1" applyProtection="1">
      <alignment horizontal="right" vertical="top"/>
    </xf>
    <xf numFmtId="0" fontId="149" fillId="0" borderId="0" xfId="1667" applyFont="1" applyFill="1" applyAlignment="1" applyProtection="1">
      <alignment vertical="top"/>
      <protection locked="0"/>
    </xf>
    <xf numFmtId="4" fontId="143" fillId="0" borderId="0" xfId="1667" applyNumberFormat="1" applyFont="1" applyFill="1" applyAlignment="1" applyProtection="1">
      <alignment horizontal="right" vertical="top"/>
      <protection locked="0"/>
    </xf>
    <xf numFmtId="0" fontId="13" fillId="0" borderId="0" xfId="0" quotePrefix="1" applyFont="1" applyFill="1" applyAlignment="1" applyProtection="1">
      <alignment horizontal="left" vertical="top"/>
    </xf>
    <xf numFmtId="0" fontId="49" fillId="0" borderId="0" xfId="0" quotePrefix="1" applyFont="1" applyFill="1" applyAlignment="1" applyProtection="1">
      <alignment horizontal="right" vertical="top"/>
    </xf>
    <xf numFmtId="0" fontId="139" fillId="0" borderId="0" xfId="0" applyFont="1" applyFill="1" applyAlignment="1" applyProtection="1">
      <alignment horizontal="justify" vertical="top" wrapText="1"/>
    </xf>
    <xf numFmtId="0" fontId="139" fillId="0" borderId="0" xfId="0" applyFont="1" applyFill="1" applyAlignment="1" applyProtection="1">
      <alignment horizontal="right" vertical="top"/>
    </xf>
    <xf numFmtId="4" fontId="147" fillId="0" borderId="24" xfId="0" applyNumberFormat="1" applyFont="1" applyFill="1" applyBorder="1" applyAlignment="1" applyProtection="1">
      <alignment horizontal="right" vertical="top"/>
      <protection locked="0"/>
    </xf>
    <xf numFmtId="0" fontId="0" fillId="0" borderId="0" xfId="0" applyAlignment="1">
      <alignment vertical="top"/>
    </xf>
    <xf numFmtId="0" fontId="83" fillId="0" borderId="0" xfId="1762" applyFont="1" applyFill="1" applyAlignment="1" applyProtection="1">
      <alignment horizontal="left" vertical="top" wrapText="1"/>
    </xf>
    <xf numFmtId="0" fontId="3" fillId="0" borderId="0" xfId="1762" applyFont="1" applyFill="1" applyAlignment="1" applyProtection="1">
      <alignment horizontal="center" vertical="top"/>
    </xf>
    <xf numFmtId="0" fontId="3" fillId="0" borderId="0" xfId="1762" quotePrefix="1" applyFont="1" applyFill="1" applyBorder="1" applyAlignment="1" applyProtection="1">
      <alignment horizontal="right" vertical="top"/>
    </xf>
    <xf numFmtId="4" fontId="143" fillId="0" borderId="0" xfId="1672" applyNumberFormat="1" applyFont="1" applyFill="1" applyAlignment="1" applyProtection="1">
      <alignment horizontal="right" vertical="top"/>
      <protection locked="0"/>
    </xf>
    <xf numFmtId="0" fontId="149" fillId="0" borderId="0" xfId="1762" applyFont="1" applyAlignment="1" applyProtection="1">
      <alignment vertical="top"/>
      <protection locked="0"/>
    </xf>
    <xf numFmtId="0" fontId="3" fillId="0" borderId="0" xfId="1762" applyFont="1" applyFill="1" applyBorder="1" applyAlignment="1" applyProtection="1">
      <alignment horizontal="right" vertical="top"/>
    </xf>
    <xf numFmtId="0" fontId="3" fillId="0" borderId="0" xfId="1762" quotePrefix="1" applyFont="1" applyFill="1" applyBorder="1" applyAlignment="1" applyProtection="1">
      <alignment vertical="top" wrapText="1"/>
    </xf>
    <xf numFmtId="0" fontId="83" fillId="0" borderId="24" xfId="0" applyFont="1" applyFill="1" applyBorder="1" applyAlignment="1" applyProtection="1">
      <alignment horizontal="right"/>
    </xf>
    <xf numFmtId="39" fontId="152" fillId="0" borderId="0" xfId="0" applyNumberFormat="1" applyFont="1" applyFill="1" applyAlignment="1" applyProtection="1">
      <alignment horizontal="left"/>
      <protection locked="0"/>
    </xf>
    <xf numFmtId="0" fontId="3" fillId="0" borderId="0" xfId="1672" applyFont="1" applyFill="1" applyAlignment="1" applyProtection="1"/>
    <xf numFmtId="0" fontId="149" fillId="0" borderId="0" xfId="1672" applyFont="1" applyProtection="1">
      <protection locked="0"/>
    </xf>
    <xf numFmtId="0" fontId="3" fillId="0" borderId="0" xfId="1672" applyFont="1" applyFill="1" applyAlignment="1" applyProtection="1">
      <alignment horizontal="left"/>
    </xf>
    <xf numFmtId="0" fontId="149" fillId="0" borderId="0" xfId="1667" applyFont="1" applyFill="1" applyProtection="1">
      <protection locked="0"/>
    </xf>
    <xf numFmtId="0" fontId="3" fillId="0" borderId="0" xfId="1667" applyFont="1" applyFill="1" applyBorder="1" applyAlignment="1" applyProtection="1">
      <alignment horizontal="left" vertical="top"/>
    </xf>
    <xf numFmtId="0" fontId="3" fillId="0" borderId="0" xfId="1678" applyFont="1" applyFill="1" applyBorder="1" applyAlignment="1" applyProtection="1">
      <alignment horizontal="left" vertical="top" wrapText="1"/>
    </xf>
    <xf numFmtId="0" fontId="149" fillId="0" borderId="0" xfId="1667" applyFont="1" applyFill="1" applyAlignment="1" applyProtection="1">
      <alignment vertical="top" wrapText="1"/>
      <protection locked="0"/>
    </xf>
    <xf numFmtId="4" fontId="143" fillId="0" borderId="0" xfId="1667" applyNumberFormat="1" applyFont="1" applyAlignment="1" applyProtection="1">
      <alignment horizontal="right" vertical="top"/>
      <protection locked="0"/>
    </xf>
    <xf numFmtId="0" fontId="3" fillId="0" borderId="0" xfId="1667" applyFont="1" applyFill="1" applyAlignment="1" applyProtection="1">
      <alignment horizontal="left"/>
    </xf>
    <xf numFmtId="0" fontId="3" fillId="0" borderId="0" xfId="1667" quotePrefix="1" applyFont="1" applyFill="1" applyAlignment="1" applyProtection="1">
      <alignment horizontal="left" vertical="top"/>
    </xf>
    <xf numFmtId="4" fontId="83" fillId="0" borderId="0" xfId="1667" applyNumberFormat="1" applyFont="1" applyFill="1" applyBorder="1" applyAlignment="1" applyProtection="1">
      <alignment horizontal="right" vertical="top"/>
    </xf>
    <xf numFmtId="1" fontId="83" fillId="0" borderId="0" xfId="1667" applyNumberFormat="1" applyFont="1" applyFill="1" applyBorder="1" applyAlignment="1" applyProtection="1">
      <alignment horizontal="right" vertical="top"/>
    </xf>
    <xf numFmtId="4" fontId="143" fillId="0" borderId="0" xfId="0" applyNumberFormat="1" applyFont="1" applyFill="1" applyBorder="1" applyAlignment="1" applyProtection="1">
      <alignment horizontal="right" vertical="top" wrapText="1"/>
      <protection locked="0"/>
    </xf>
    <xf numFmtId="0" fontId="3" fillId="0" borderId="0" xfId="1667" applyFont="1" applyFill="1" applyBorder="1" applyAlignment="1" applyProtection="1">
      <alignment horizontal="left" vertical="top" wrapText="1"/>
    </xf>
    <xf numFmtId="0" fontId="139" fillId="0" borderId="0" xfId="0" applyFont="1" applyFill="1" applyAlignment="1" applyProtection="1">
      <alignment horizontal="right"/>
    </xf>
    <xf numFmtId="4" fontId="3" fillId="0" borderId="0" xfId="1667" applyNumberFormat="1" applyFont="1" applyFill="1" applyBorder="1" applyAlignment="1" applyProtection="1">
      <alignment horizontal="right" vertical="top" wrapText="1"/>
    </xf>
    <xf numFmtId="0" fontId="3" fillId="0" borderId="0" xfId="1672" applyFont="1" applyFill="1" applyBorder="1" applyAlignment="1" applyProtection="1">
      <alignment horizontal="right"/>
    </xf>
    <xf numFmtId="0" fontId="3" fillId="0" borderId="0" xfId="1672" applyFont="1" applyFill="1" applyBorder="1" applyAlignment="1" applyProtection="1">
      <alignment horizontal="right" vertical="top"/>
    </xf>
    <xf numFmtId="0" fontId="3" fillId="0" borderId="0" xfId="1762" applyFont="1" applyFill="1" applyBorder="1" applyAlignment="1" applyProtection="1">
      <alignment horizontal="left" vertical="top"/>
    </xf>
    <xf numFmtId="0" fontId="146" fillId="57" borderId="0" xfId="1762" applyFont="1" applyFill="1" applyAlignment="1" applyProtection="1">
      <alignment vertical="top"/>
      <protection locked="0"/>
    </xf>
    <xf numFmtId="0" fontId="83" fillId="0" borderId="0" xfId="1672" applyFont="1" applyFill="1" applyBorder="1" applyAlignment="1" applyProtection="1">
      <alignment horizontal="left" vertical="top"/>
    </xf>
    <xf numFmtId="0" fontId="3" fillId="0" borderId="0" xfId="1672" applyFont="1" applyFill="1" applyBorder="1" applyAlignment="1" applyProtection="1">
      <alignment horizontal="left" vertical="top"/>
    </xf>
    <xf numFmtId="4" fontId="3" fillId="0" borderId="0" xfId="1672" applyNumberFormat="1" applyFont="1" applyFill="1" applyBorder="1" applyAlignment="1" applyProtection="1">
      <alignment horizontal="right" vertical="top"/>
    </xf>
    <xf numFmtId="0" fontId="3" fillId="0" borderId="0" xfId="1672" quotePrefix="1" applyFont="1" applyFill="1" applyBorder="1" applyAlignment="1" applyProtection="1">
      <alignment horizontal="left" vertical="top"/>
    </xf>
    <xf numFmtId="0" fontId="3" fillId="0" borderId="0" xfId="1672" quotePrefix="1" applyFont="1" applyFill="1" applyAlignment="1" applyProtection="1">
      <alignment horizontal="left" vertical="top" wrapText="1"/>
    </xf>
    <xf numFmtId="0" fontId="146" fillId="0" borderId="0" xfId="1672" applyFont="1" applyAlignment="1" applyProtection="1">
      <alignment vertical="top"/>
      <protection locked="0"/>
    </xf>
    <xf numFmtId="0" fontId="3" fillId="0" borderId="0" xfId="1676" applyFont="1" applyFill="1" applyBorder="1" applyAlignment="1" applyProtection="1">
      <alignment vertical="top" wrapText="1"/>
    </xf>
    <xf numFmtId="0" fontId="3" fillId="0" borderId="0" xfId="1762" applyFont="1" applyFill="1" applyAlignment="1" applyProtection="1">
      <alignment horizontal="center"/>
    </xf>
    <xf numFmtId="1" fontId="3" fillId="0" borderId="0" xfId="1762" applyNumberFormat="1" applyFont="1" applyFill="1" applyBorder="1" applyAlignment="1" applyProtection="1">
      <alignment horizontal="right"/>
    </xf>
    <xf numFmtId="0" fontId="83" fillId="0" borderId="0" xfId="1762" applyFont="1" applyFill="1" applyAlignment="1" applyProtection="1">
      <alignment horizontal="center"/>
    </xf>
    <xf numFmtId="0" fontId="3" fillId="0" borderId="0" xfId="1674" applyFont="1" applyFill="1" applyAlignment="1" applyProtection="1">
      <alignment vertical="top" wrapText="1"/>
    </xf>
    <xf numFmtId="0" fontId="81" fillId="0" borderId="0" xfId="1674" applyFont="1" applyFill="1" applyBorder="1" applyAlignment="1" applyProtection="1">
      <alignment horizontal="right" vertical="top" wrapText="1"/>
    </xf>
    <xf numFmtId="16" fontId="150" fillId="0" borderId="0" xfId="1762" applyNumberFormat="1" applyFont="1" applyFill="1" applyAlignment="1" applyProtection="1">
      <alignment horizontal="left" vertical="top"/>
    </xf>
    <xf numFmtId="0" fontId="149" fillId="0" borderId="0" xfId="1762" applyFont="1" applyFill="1" applyAlignment="1" applyProtection="1">
      <alignment vertical="top"/>
    </xf>
    <xf numFmtId="0" fontId="150" fillId="0" borderId="0" xfId="1762" applyFont="1" applyFill="1" applyAlignment="1" applyProtection="1">
      <alignment horizontal="left" vertical="top"/>
    </xf>
    <xf numFmtId="0" fontId="150" fillId="0" borderId="0" xfId="1762" applyFont="1" applyFill="1" applyAlignment="1" applyProtection="1">
      <alignment horizontal="right" vertical="top"/>
    </xf>
    <xf numFmtId="3" fontId="149" fillId="0" borderId="0" xfId="1762" applyNumberFormat="1" applyFont="1" applyFill="1" applyAlignment="1" applyProtection="1">
      <alignment horizontal="right" vertical="top"/>
    </xf>
    <xf numFmtId="0" fontId="149" fillId="0" borderId="0" xfId="1762" applyFont="1" applyFill="1" applyAlignment="1" applyProtection="1">
      <alignment vertical="top"/>
      <protection locked="0"/>
    </xf>
    <xf numFmtId="0" fontId="83" fillId="0" borderId="24" xfId="0" applyFont="1" applyFill="1" applyBorder="1" applyAlignment="1" applyProtection="1">
      <alignment vertical="top"/>
    </xf>
    <xf numFmtId="0" fontId="3" fillId="0" borderId="24" xfId="0" applyFont="1" applyFill="1" applyBorder="1" applyAlignment="1" applyProtection="1">
      <alignment horizontal="right"/>
    </xf>
    <xf numFmtId="4" fontId="147" fillId="0" borderId="0" xfId="0" applyNumberFormat="1" applyFont="1" applyFill="1" applyAlignment="1" applyProtection="1">
      <alignment horizontal="right" vertical="top"/>
      <protection locked="0"/>
    </xf>
    <xf numFmtId="0" fontId="83" fillId="0" borderId="24" xfId="0" applyFont="1" applyFill="1" applyBorder="1" applyAlignment="1" applyProtection="1">
      <alignment horizontal="right" vertical="top"/>
    </xf>
    <xf numFmtId="0" fontId="3" fillId="55" borderId="0" xfId="0" applyFont="1" applyFill="1" applyAlignment="1" applyProtection="1">
      <alignment vertical="top"/>
    </xf>
    <xf numFmtId="0" fontId="3" fillId="55" borderId="0" xfId="0" applyFont="1" applyFill="1" applyAlignment="1" applyProtection="1">
      <alignment horizontal="right" vertical="top"/>
    </xf>
    <xf numFmtId="0" fontId="83" fillId="55" borderId="0" xfId="0" applyFont="1" applyFill="1" applyAlignment="1" applyProtection="1">
      <alignment vertical="top" wrapText="1"/>
    </xf>
    <xf numFmtId="0" fontId="3" fillId="55" borderId="0" xfId="0" applyFont="1" applyFill="1" applyAlignment="1" applyProtection="1">
      <alignment horizontal="right"/>
    </xf>
    <xf numFmtId="4" fontId="143" fillId="55" borderId="0" xfId="0" applyNumberFormat="1" applyFont="1" applyFill="1" applyAlignment="1" applyProtection="1">
      <alignment horizontal="right" vertical="top"/>
      <protection locked="0"/>
    </xf>
    <xf numFmtId="4" fontId="143" fillId="0" borderId="0" xfId="1873" applyNumberFormat="1" applyFont="1" applyFill="1" applyAlignment="1" applyProtection="1">
      <alignment horizontal="right" vertical="top"/>
      <protection locked="0"/>
    </xf>
    <xf numFmtId="10" fontId="3" fillId="0" borderId="0" xfId="0" applyNumberFormat="1" applyFont="1" applyFill="1" applyAlignment="1" applyProtection="1">
      <alignment horizontal="right"/>
    </xf>
    <xf numFmtId="0" fontId="3" fillId="0" borderId="25" xfId="0" applyFont="1" applyFill="1" applyBorder="1" applyAlignment="1" applyProtection="1">
      <alignment vertical="top"/>
    </xf>
    <xf numFmtId="0" fontId="3" fillId="0" borderId="25" xfId="0" applyFont="1" applyFill="1" applyBorder="1" applyAlignment="1" applyProtection="1">
      <alignment horizontal="right" vertical="top"/>
    </xf>
    <xf numFmtId="0" fontId="94" fillId="0" borderId="25" xfId="0" applyFont="1" applyFill="1" applyBorder="1" applyAlignment="1" applyProtection="1">
      <alignment vertical="top"/>
    </xf>
    <xf numFmtId="0" fontId="94" fillId="0" borderId="25" xfId="0" applyFont="1" applyFill="1" applyBorder="1" applyAlignment="1" applyProtection="1">
      <alignment horizontal="right"/>
    </xf>
    <xf numFmtId="4" fontId="147" fillId="0" borderId="25" xfId="0" applyNumberFormat="1" applyFont="1" applyFill="1" applyBorder="1" applyAlignment="1" applyProtection="1">
      <alignment horizontal="right" vertical="top"/>
      <protection locked="0"/>
    </xf>
    <xf numFmtId="0" fontId="3" fillId="0" borderId="0" xfId="0" applyFont="1" applyFill="1" applyBorder="1" applyAlignment="1" applyProtection="1">
      <alignment horizontal="right"/>
    </xf>
    <xf numFmtId="0" fontId="138" fillId="0" borderId="0" xfId="0" applyFont="1" applyFill="1" applyAlignment="1" applyProtection="1">
      <alignment vertical="top"/>
    </xf>
    <xf numFmtId="49" fontId="23" fillId="0" borderId="0" xfId="1654" applyNumberFormat="1" applyFont="1" applyBorder="1" applyAlignment="1" applyProtection="1">
      <alignment vertical="top"/>
    </xf>
    <xf numFmtId="0" fontId="153" fillId="0" borderId="0" xfId="1654" applyNumberFormat="1" applyFont="1" applyFill="1" applyAlignment="1" applyProtection="1">
      <alignment horizontal="justify" vertical="justify" wrapText="1"/>
    </xf>
    <xf numFmtId="4" fontId="153" fillId="0" borderId="0" xfId="1654" applyNumberFormat="1" applyFont="1" applyFill="1" applyAlignment="1" applyProtection="1"/>
    <xf numFmtId="0" fontId="34" fillId="0" borderId="0" xfId="1654" applyFont="1" applyBorder="1" applyProtection="1"/>
    <xf numFmtId="49" fontId="34" fillId="0" borderId="0" xfId="1654" applyNumberFormat="1" applyFont="1" applyBorder="1" applyAlignment="1" applyProtection="1">
      <alignment vertical="top"/>
    </xf>
    <xf numFmtId="0" fontId="154" fillId="0" borderId="0" xfId="1654" applyNumberFormat="1" applyFont="1" applyFill="1" applyAlignment="1" applyProtection="1">
      <alignment vertical="justify" wrapText="1"/>
    </xf>
    <xf numFmtId="4" fontId="154" fillId="0" borderId="0" xfId="1654" applyNumberFormat="1" applyFont="1" applyFill="1" applyAlignment="1" applyProtection="1">
      <alignment wrapText="1"/>
    </xf>
    <xf numFmtId="0" fontId="34" fillId="0" borderId="0" xfId="1654" applyNumberFormat="1" applyFont="1" applyFill="1" applyBorder="1" applyAlignment="1" applyProtection="1">
      <alignment horizontal="justify" vertical="justify"/>
    </xf>
    <xf numFmtId="4" fontId="34" fillId="0" borderId="0" xfId="1654" applyNumberFormat="1" applyFont="1" applyFill="1" applyAlignment="1" applyProtection="1"/>
    <xf numFmtId="0" fontId="23" fillId="0" borderId="0" xfId="1654" applyNumberFormat="1" applyFont="1" applyFill="1" applyAlignment="1" applyProtection="1">
      <alignment horizontal="justify" vertical="justify" wrapText="1"/>
    </xf>
    <xf numFmtId="0" fontId="34" fillId="0" borderId="0" xfId="1654" applyNumberFormat="1" applyFont="1" applyFill="1" applyAlignment="1" applyProtection="1">
      <alignment horizontal="justify" vertical="justify" wrapText="1"/>
    </xf>
    <xf numFmtId="0" fontId="34" fillId="0" borderId="0" xfId="1654" applyNumberFormat="1" applyFont="1" applyAlignment="1" applyProtection="1">
      <alignment horizontal="justify" vertical="justify" wrapText="1"/>
    </xf>
    <xf numFmtId="4" fontId="34" fillId="0" borderId="0" xfId="1654" applyNumberFormat="1" applyFont="1" applyAlignment="1" applyProtection="1">
      <alignment horizontal="left" wrapText="1"/>
    </xf>
    <xf numFmtId="0" fontId="154" fillId="0" borderId="0" xfId="1654" applyNumberFormat="1" applyFont="1" applyFill="1" applyAlignment="1" applyProtection="1">
      <alignment horizontal="justify" vertical="justify" wrapText="1"/>
    </xf>
    <xf numFmtId="4" fontId="23" fillId="0" borderId="0" xfId="1654" applyNumberFormat="1" applyFont="1" applyFill="1" applyAlignment="1" applyProtection="1"/>
    <xf numFmtId="4" fontId="23" fillId="0" borderId="0" xfId="1654" applyNumberFormat="1" applyFont="1" applyAlignment="1" applyProtection="1"/>
    <xf numFmtId="186" fontId="153" fillId="0" borderId="0" xfId="1654" applyNumberFormat="1" applyFont="1" applyFill="1" applyAlignment="1" applyProtection="1"/>
    <xf numFmtId="49" fontId="153" fillId="0" borderId="0" xfId="1654" applyNumberFormat="1" applyFont="1" applyBorder="1" applyAlignment="1" applyProtection="1">
      <alignment vertical="top"/>
    </xf>
    <xf numFmtId="0" fontId="155" fillId="0" borderId="0" xfId="1654" applyNumberFormat="1" applyFont="1" applyAlignment="1" applyProtection="1">
      <alignment horizontal="justify" vertical="justify" wrapText="1"/>
    </xf>
    <xf numFmtId="4" fontId="155" fillId="0" borderId="0" xfId="1654" applyNumberFormat="1" applyFont="1" applyFill="1" applyAlignment="1" applyProtection="1"/>
    <xf numFmtId="186" fontId="155" fillId="0" borderId="0" xfId="1654" applyNumberFormat="1" applyFont="1" applyFill="1" applyAlignment="1" applyProtection="1"/>
    <xf numFmtId="4" fontId="153" fillId="0" borderId="0" xfId="1654" applyNumberFormat="1" applyFont="1" applyFill="1" applyAlignment="1" applyProtection="1">
      <alignment horizontal="right"/>
    </xf>
    <xf numFmtId="0" fontId="154" fillId="0" borderId="30" xfId="1654" applyNumberFormat="1" applyFont="1" applyFill="1" applyBorder="1" applyAlignment="1" applyProtection="1">
      <alignment horizontal="justify" vertical="justify" wrapText="1"/>
    </xf>
    <xf numFmtId="4" fontId="154" fillId="0" borderId="30" xfId="1654" applyNumberFormat="1" applyFont="1" applyFill="1" applyBorder="1" applyAlignment="1" applyProtection="1">
      <alignment horizontal="right"/>
    </xf>
    <xf numFmtId="186" fontId="154" fillId="0" borderId="30" xfId="1654" applyNumberFormat="1" applyFont="1" applyFill="1" applyBorder="1" applyAlignment="1" applyProtection="1"/>
    <xf numFmtId="0" fontId="153" fillId="0" borderId="0" xfId="1654" applyFont="1" applyBorder="1"/>
    <xf numFmtId="0" fontId="153" fillId="0" borderId="0" xfId="1654" applyFont="1"/>
    <xf numFmtId="0" fontId="157" fillId="0" borderId="0" xfId="1654" applyFont="1" applyAlignment="1">
      <alignment vertical="center"/>
    </xf>
    <xf numFmtId="2" fontId="153" fillId="0" borderId="0" xfId="1650" applyNumberFormat="1" applyFont="1" applyFill="1" applyAlignment="1">
      <alignment wrapText="1"/>
    </xf>
    <xf numFmtId="0" fontId="153" fillId="0" borderId="0" xfId="1650" applyFont="1" applyFill="1" applyAlignment="1">
      <alignment wrapText="1"/>
    </xf>
    <xf numFmtId="0" fontId="154" fillId="0" borderId="31" xfId="1650" applyFont="1" applyFill="1" applyBorder="1" applyAlignment="1">
      <alignment horizontal="justify" wrapText="1"/>
    </xf>
    <xf numFmtId="0" fontId="153" fillId="0" borderId="31" xfId="1650" applyFont="1" applyFill="1" applyBorder="1" applyAlignment="1">
      <alignment horizontal="center" wrapText="1"/>
    </xf>
    <xf numFmtId="0" fontId="153" fillId="0" borderId="20" xfId="1654" applyFont="1" applyFill="1" applyBorder="1" applyAlignment="1">
      <alignment horizontal="right" vertical="top"/>
    </xf>
    <xf numFmtId="0" fontId="153" fillId="0" borderId="20" xfId="1654" applyFont="1" applyFill="1" applyBorder="1" applyAlignment="1">
      <alignment horizontal="left" vertical="top" wrapText="1"/>
    </xf>
    <xf numFmtId="0" fontId="153" fillId="0" borderId="20" xfId="1650" applyFont="1" applyFill="1" applyBorder="1" applyAlignment="1">
      <alignment wrapText="1"/>
    </xf>
    <xf numFmtId="0" fontId="153" fillId="0" borderId="0" xfId="1654" applyFont="1" applyFill="1" applyBorder="1" applyAlignment="1">
      <alignment horizontal="right" vertical="top"/>
    </xf>
    <xf numFmtId="0" fontId="153" fillId="0" borderId="0" xfId="1654" applyFont="1" applyFill="1" applyBorder="1" applyAlignment="1">
      <alignment horizontal="left" vertical="top" wrapText="1"/>
    </xf>
    <xf numFmtId="0" fontId="153" fillId="0" borderId="0" xfId="1650" applyFont="1" applyFill="1" applyBorder="1" applyAlignment="1">
      <alignment wrapText="1"/>
    </xf>
    <xf numFmtId="0" fontId="153" fillId="0" borderId="0" xfId="1654" applyFont="1" applyFill="1" applyAlignment="1">
      <alignment horizontal="right" vertical="top"/>
    </xf>
    <xf numFmtId="0" fontId="153" fillId="0" borderId="0" xfId="1115" applyNumberFormat="1" applyFont="1" applyAlignment="1" applyProtection="1">
      <alignment vertical="top" wrapText="1"/>
    </xf>
    <xf numFmtId="0" fontId="153" fillId="0" borderId="0" xfId="1654" applyFont="1" applyFill="1"/>
    <xf numFmtId="44" fontId="153" fillId="0" borderId="0" xfId="1654" applyNumberFormat="1" applyFont="1"/>
    <xf numFmtId="0" fontId="154" fillId="0" borderId="0" xfId="1650" applyFont="1" applyFill="1" applyBorder="1" applyAlignment="1">
      <alignment horizontal="justify" wrapText="1"/>
    </xf>
    <xf numFmtId="0" fontId="153" fillId="0" borderId="0" xfId="1654" applyFont="1" applyFill="1" applyAlignment="1">
      <alignment vertical="top" wrapText="1"/>
    </xf>
    <xf numFmtId="191" fontId="153" fillId="0" borderId="0" xfId="1654" applyNumberFormat="1" applyFont="1" applyFill="1" applyBorder="1" applyAlignment="1">
      <alignment horizontal="center" wrapText="1"/>
    </xf>
    <xf numFmtId="4" fontId="159" fillId="0" borderId="0" xfId="1654" applyNumberFormat="1" applyFont="1" applyAlignment="1">
      <alignment horizontal="justify" vertical="top" wrapText="1"/>
    </xf>
    <xf numFmtId="0" fontId="159" fillId="0" borderId="0" xfId="1654" applyFont="1" applyAlignment="1">
      <alignment horizontal="justify" vertical="top"/>
    </xf>
    <xf numFmtId="0" fontId="23" fillId="0" borderId="0" xfId="1654" applyFont="1" applyFill="1" applyAlignment="1">
      <alignment horizontal="right" vertical="top"/>
    </xf>
    <xf numFmtId="0" fontId="23" fillId="0" borderId="0" xfId="1115" applyNumberFormat="1" applyFont="1" applyAlignment="1" applyProtection="1">
      <alignment vertical="top" wrapText="1"/>
    </xf>
    <xf numFmtId="0" fontId="23" fillId="0" borderId="0" xfId="1654" applyFont="1" applyFill="1"/>
    <xf numFmtId="44" fontId="23" fillId="0" borderId="0" xfId="1654" applyNumberFormat="1" applyFont="1"/>
    <xf numFmtId="0" fontId="23" fillId="0" borderId="0" xfId="1650" applyFont="1" applyFill="1" applyAlignment="1">
      <alignment wrapText="1"/>
    </xf>
    <xf numFmtId="4" fontId="160" fillId="0" borderId="0" xfId="1654" applyNumberFormat="1" applyFont="1" applyAlignment="1">
      <alignment horizontal="justify" vertical="top" wrapText="1"/>
    </xf>
    <xf numFmtId="0" fontId="160" fillId="0" borderId="0" xfId="1654" applyFont="1" applyAlignment="1">
      <alignment horizontal="justify" vertical="top"/>
    </xf>
    <xf numFmtId="0" fontId="153" fillId="0" borderId="0" xfId="1654" applyFont="1" applyFill="1" applyAlignment="1">
      <alignment horizontal="left" wrapText="1"/>
    </xf>
    <xf numFmtId="4" fontId="160" fillId="0" borderId="0" xfId="1654" applyNumberFormat="1" applyFont="1" applyAlignment="1">
      <alignment horizontal="justify" vertical="top"/>
    </xf>
    <xf numFmtId="0" fontId="160" fillId="0" borderId="0" xfId="1654" applyFont="1"/>
    <xf numFmtId="4" fontId="160" fillId="0" borderId="0" xfId="1654" applyNumberFormat="1" applyFont="1" applyAlignment="1">
      <alignment horizontal="left" vertical="top" wrapText="1"/>
    </xf>
    <xf numFmtId="0" fontId="11" fillId="0" borderId="0" xfId="1654" applyFont="1" applyAlignment="1">
      <alignment horizontal="justify" vertical="top"/>
    </xf>
    <xf numFmtId="0" fontId="153" fillId="0" borderId="32" xfId="1654" applyFont="1" applyBorder="1"/>
    <xf numFmtId="0" fontId="153" fillId="0" borderId="32" xfId="1654" applyFont="1" applyBorder="1" applyAlignment="1">
      <alignment wrapText="1"/>
    </xf>
    <xf numFmtId="0" fontId="154" fillId="0" borderId="32" xfId="1654" applyFont="1" applyBorder="1" applyAlignment="1">
      <alignment horizontal="right"/>
    </xf>
    <xf numFmtId="44" fontId="154" fillId="0" borderId="32" xfId="1654" applyNumberFormat="1" applyFont="1" applyBorder="1"/>
    <xf numFmtId="2" fontId="153" fillId="0" borderId="0" xfId="1650" applyNumberFormat="1" applyFont="1" applyFill="1" applyBorder="1" applyAlignment="1">
      <alignment horizontal="justify" wrapText="1"/>
    </xf>
    <xf numFmtId="0" fontId="153" fillId="0" borderId="0" xfId="1650" applyNumberFormat="1" applyFont="1" applyFill="1" applyBorder="1" applyAlignment="1">
      <alignment horizontal="right" wrapText="1"/>
    </xf>
    <xf numFmtId="2" fontId="153" fillId="0" borderId="0" xfId="1650" applyNumberFormat="1" applyFont="1" applyFill="1" applyBorder="1" applyAlignment="1">
      <alignment wrapText="1"/>
    </xf>
    <xf numFmtId="0" fontId="153" fillId="0" borderId="0" xfId="1654" applyFont="1" applyFill="1" applyAlignment="1">
      <alignment wrapText="1"/>
    </xf>
    <xf numFmtId="0" fontId="154" fillId="0" borderId="33" xfId="1650" applyFont="1" applyFill="1" applyBorder="1" applyAlignment="1">
      <alignment horizontal="justify" wrapText="1"/>
    </xf>
    <xf numFmtId="0" fontId="153" fillId="0" borderId="33" xfId="1650" applyFont="1" applyFill="1" applyBorder="1" applyAlignment="1">
      <alignment horizontal="center" wrapText="1"/>
    </xf>
    <xf numFmtId="0" fontId="160" fillId="0" borderId="0" xfId="1654" applyFont="1" applyAlignment="1">
      <alignment horizontal="justify" vertical="top" wrapText="1"/>
    </xf>
    <xf numFmtId="191" fontId="160" fillId="0" borderId="0" xfId="1654" applyNumberFormat="1" applyFont="1" applyAlignment="1">
      <alignment horizontal="justify" vertical="top" wrapText="1"/>
    </xf>
    <xf numFmtId="0" fontId="160" fillId="0" borderId="0" xfId="1654" applyFont="1" applyAlignment="1">
      <alignment horizontal="center" vertical="top" wrapText="1"/>
    </xf>
    <xf numFmtId="0" fontId="153" fillId="0" borderId="0" xfId="1654" applyFont="1" applyBorder="1" applyAlignment="1">
      <alignment wrapText="1"/>
    </xf>
    <xf numFmtId="44" fontId="154" fillId="0" borderId="0" xfId="1654" applyNumberFormat="1" applyFont="1" applyBorder="1"/>
    <xf numFmtId="0" fontId="160" fillId="0" borderId="0" xfId="1650" applyFont="1" applyFill="1" applyAlignment="1">
      <alignment wrapText="1"/>
    </xf>
    <xf numFmtId="0" fontId="160" fillId="0" borderId="0" xfId="1650" applyFont="1" applyFill="1" applyBorder="1" applyAlignment="1">
      <alignment wrapText="1"/>
    </xf>
    <xf numFmtId="0" fontId="153" fillId="0" borderId="0" xfId="1654" applyFont="1" applyFill="1" applyAlignment="1">
      <alignment horizontal="justify" vertical="top" wrapText="1"/>
    </xf>
    <xf numFmtId="0" fontId="153" fillId="0" borderId="0" xfId="1654" applyFont="1" applyFill="1" applyAlignment="1">
      <alignment horizontal="right" wrapText="1"/>
    </xf>
    <xf numFmtId="0" fontId="163" fillId="0" borderId="0" xfId="1654" applyFont="1" applyFill="1" applyBorder="1" applyAlignment="1">
      <alignment vertical="top" wrapText="1"/>
    </xf>
    <xf numFmtId="0" fontId="163" fillId="0" borderId="0" xfId="1654" applyFont="1" applyFill="1" applyBorder="1" applyAlignment="1">
      <alignment horizontal="left" vertical="top" wrapText="1"/>
    </xf>
    <xf numFmtId="0" fontId="163" fillId="0" borderId="0" xfId="1654" applyFont="1" applyFill="1" applyBorder="1" applyAlignment="1">
      <alignment horizontal="justify" wrapText="1"/>
    </xf>
    <xf numFmtId="1" fontId="163" fillId="0" borderId="0" xfId="1654" applyNumberFormat="1" applyFont="1" applyFill="1" applyBorder="1" applyAlignment="1">
      <alignment horizontal="center" wrapText="1"/>
    </xf>
    <xf numFmtId="0" fontId="160" fillId="0" borderId="0" xfId="1654" applyFont="1" applyFill="1"/>
    <xf numFmtId="191" fontId="163" fillId="0" borderId="0" xfId="1654" applyNumberFormat="1" applyFont="1" applyFill="1" applyBorder="1" applyAlignment="1">
      <alignment horizontal="center" wrapText="1"/>
    </xf>
    <xf numFmtId="0" fontId="153" fillId="0" borderId="20" xfId="1654" applyFont="1" applyFill="1" applyBorder="1" applyAlignment="1">
      <alignment vertical="top" wrapText="1"/>
    </xf>
    <xf numFmtId="0" fontId="153" fillId="0" borderId="20" xfId="1654" applyFont="1" applyFill="1" applyBorder="1"/>
    <xf numFmtId="44" fontId="153" fillId="0" borderId="20" xfId="1654" applyNumberFormat="1" applyFont="1" applyBorder="1"/>
    <xf numFmtId="4" fontId="159" fillId="0" borderId="0" xfId="1654" applyNumberFormat="1" applyFont="1" applyAlignment="1">
      <alignment horizontal="justify" vertical="top"/>
    </xf>
    <xf numFmtId="0" fontId="159" fillId="0" borderId="0" xfId="1654" applyFont="1"/>
    <xf numFmtId="0" fontId="153" fillId="0" borderId="0" xfId="1654" applyFont="1" applyFill="1" applyBorder="1" applyAlignment="1">
      <alignment vertical="top" wrapText="1"/>
    </xf>
    <xf numFmtId="0" fontId="153" fillId="0" borderId="0" xfId="1654" applyFont="1" applyFill="1" applyBorder="1"/>
    <xf numFmtId="44" fontId="153" fillId="0" borderId="0" xfId="1654" applyNumberFormat="1" applyFont="1" applyBorder="1"/>
    <xf numFmtId="2" fontId="154" fillId="0" borderId="0" xfId="1650" applyNumberFormat="1" applyFont="1" applyFill="1" applyBorder="1" applyAlignment="1">
      <alignment horizontal="left" wrapText="1"/>
    </xf>
    <xf numFmtId="0" fontId="153" fillId="0" borderId="0" xfId="1650" applyFont="1" applyFill="1" applyBorder="1" applyAlignment="1">
      <alignment horizontal="center" wrapText="1"/>
    </xf>
    <xf numFmtId="0" fontId="160" fillId="0" borderId="0" xfId="1655" applyFont="1" applyFill="1"/>
    <xf numFmtId="0" fontId="160" fillId="0" borderId="0" xfId="1655" applyFont="1" applyFill="1" applyAlignment="1">
      <alignment horizontal="right"/>
    </xf>
    <xf numFmtId="4" fontId="160" fillId="0" borderId="0" xfId="1654" applyNumberFormat="1" applyFont="1" applyFill="1" applyAlignment="1">
      <alignment horizontal="justify" vertical="top"/>
    </xf>
    <xf numFmtId="0" fontId="160" fillId="0" borderId="0" xfId="1654" applyFont="1" applyFill="1" applyAlignment="1">
      <alignment horizontal="justify" vertical="top"/>
    </xf>
    <xf numFmtId="4" fontId="164" fillId="0" borderId="0" xfId="1656" applyNumberFormat="1" applyFont="1" applyFill="1" applyAlignment="1">
      <alignment horizontal="right"/>
    </xf>
    <xf numFmtId="0" fontId="160" fillId="0" borderId="0" xfId="1656" applyFont="1" applyFill="1"/>
    <xf numFmtId="3" fontId="160" fillId="0" borderId="0" xfId="1655" applyNumberFormat="1" applyFont="1" applyFill="1" applyBorder="1" applyAlignment="1">
      <alignment horizontal="center" vertical="top"/>
    </xf>
    <xf numFmtId="0" fontId="160" fillId="0" borderId="0" xfId="1655" applyFont="1" applyFill="1" applyBorder="1" applyAlignment="1">
      <alignment vertical="top"/>
    </xf>
    <xf numFmtId="49" fontId="160" fillId="0" borderId="0" xfId="1655" applyNumberFormat="1" applyFont="1" applyFill="1" applyBorder="1" applyAlignment="1">
      <alignment vertical="top"/>
    </xf>
    <xf numFmtId="4" fontId="160" fillId="0" borderId="0" xfId="1655" applyNumberFormat="1" applyFont="1" applyFill="1" applyBorder="1" applyAlignment="1">
      <alignment vertical="top"/>
    </xf>
    <xf numFmtId="0" fontId="153" fillId="0" borderId="0" xfId="1650" applyFont="1" applyFill="1" applyAlignment="1">
      <alignment horizontal="right" vertical="top" wrapText="1"/>
    </xf>
    <xf numFmtId="0" fontId="154" fillId="0" borderId="0" xfId="1654" applyFont="1" applyFill="1" applyAlignment="1">
      <alignment horizontal="left" wrapText="1"/>
    </xf>
    <xf numFmtId="0" fontId="153" fillId="0" borderId="0" xfId="1650" applyFont="1" applyFill="1" applyAlignment="1">
      <alignment horizontal="right" wrapText="1"/>
    </xf>
    <xf numFmtId="0" fontId="153" fillId="0" borderId="0" xfId="1650" applyFont="1" applyFill="1" applyAlignment="1">
      <alignment horizontal="left" wrapText="1"/>
    </xf>
    <xf numFmtId="189" fontId="153" fillId="0" borderId="0" xfId="1654" applyNumberFormat="1" applyFont="1" applyFill="1" applyAlignment="1">
      <alignment wrapText="1"/>
    </xf>
    <xf numFmtId="0" fontId="154" fillId="0" borderId="0" xfId="1654" applyFont="1" applyFill="1" applyAlignment="1">
      <alignment vertical="top" wrapText="1"/>
    </xf>
    <xf numFmtId="189" fontId="153" fillId="0" borderId="0" xfId="1654" applyNumberFormat="1" applyFont="1" applyFill="1"/>
    <xf numFmtId="0" fontId="153" fillId="0" borderId="0" xfId="1654" applyFont="1" applyAlignment="1">
      <alignment vertical="top" wrapText="1"/>
    </xf>
    <xf numFmtId="0" fontId="153" fillId="0" borderId="0" xfId="1654" applyFont="1" applyAlignment="1">
      <alignment horizontal="justify" vertical="top"/>
    </xf>
    <xf numFmtId="0" fontId="153" fillId="0" borderId="0" xfId="1654" applyFont="1" applyAlignment="1">
      <alignment horizontal="justify" vertical="top" wrapText="1"/>
    </xf>
    <xf numFmtId="2" fontId="154" fillId="0" borderId="0" xfId="1654" applyNumberFormat="1" applyFont="1" applyFill="1" applyBorder="1"/>
    <xf numFmtId="0" fontId="153" fillId="0" borderId="32" xfId="1654" applyFont="1" applyBorder="1" applyAlignment="1">
      <alignment horizontal="justify" vertical="top"/>
    </xf>
    <xf numFmtId="0" fontId="153" fillId="0" borderId="32" xfId="1654" applyFont="1" applyBorder="1" applyAlignment="1">
      <alignment horizontal="justify" vertical="top" wrapText="1"/>
    </xf>
    <xf numFmtId="0" fontId="153" fillId="0" borderId="32" xfId="1654" applyFont="1" applyBorder="1" applyAlignment="1">
      <alignment horizontal="right" vertical="top" wrapText="1"/>
    </xf>
    <xf numFmtId="0" fontId="153" fillId="0" borderId="32" xfId="1654" applyFont="1" applyBorder="1" applyAlignment="1">
      <alignment horizontal="left" vertical="top" wrapText="1"/>
    </xf>
    <xf numFmtId="4" fontId="154" fillId="0" borderId="32" xfId="1654" applyNumberFormat="1" applyFont="1" applyBorder="1" applyAlignment="1">
      <alignment horizontal="right" vertical="top" wrapText="1"/>
    </xf>
    <xf numFmtId="191" fontId="154" fillId="0" borderId="32" xfId="1654" applyNumberFormat="1" applyFont="1" applyBorder="1" applyAlignment="1">
      <alignment horizontal="justify" vertical="top" wrapText="1"/>
    </xf>
    <xf numFmtId="4" fontId="153" fillId="0" borderId="0" xfId="1654" applyNumberFormat="1" applyFont="1" applyAlignment="1">
      <alignment horizontal="justify" vertical="top"/>
    </xf>
    <xf numFmtId="0" fontId="153" fillId="0" borderId="0" xfId="1654" applyFont="1" applyBorder="1" applyAlignment="1">
      <alignment horizontal="justify" vertical="top"/>
    </xf>
    <xf numFmtId="0" fontId="153" fillId="0" borderId="0" xfId="1654" applyFont="1" applyBorder="1" applyAlignment="1">
      <alignment horizontal="justify" vertical="top" wrapText="1"/>
    </xf>
    <xf numFmtId="0" fontId="153" fillId="0" borderId="0" xfId="1654" applyFont="1" applyBorder="1" applyAlignment="1">
      <alignment horizontal="right" vertical="top" wrapText="1"/>
    </xf>
    <xf numFmtId="0" fontId="153" fillId="0" borderId="0" xfId="1654" applyFont="1" applyBorder="1" applyAlignment="1">
      <alignment horizontal="left" vertical="top" wrapText="1"/>
    </xf>
    <xf numFmtId="191" fontId="154" fillId="0" borderId="0" xfId="1654" applyNumberFormat="1" applyFont="1" applyBorder="1" applyAlignment="1">
      <alignment horizontal="justify" vertical="top" wrapText="1"/>
    </xf>
    <xf numFmtId="0" fontId="165" fillId="0" borderId="0" xfId="1654" applyFont="1" applyAlignment="1">
      <alignment horizontal="left" vertical="top" wrapText="1"/>
    </xf>
    <xf numFmtId="0" fontId="154" fillId="0" borderId="0" xfId="1654" applyFont="1" applyAlignment="1">
      <alignment horizontal="right" vertical="top" wrapText="1"/>
    </xf>
    <xf numFmtId="0" fontId="154" fillId="0" borderId="0" xfId="1654" applyFont="1" applyAlignment="1">
      <alignment horizontal="left" vertical="top" wrapText="1"/>
    </xf>
    <xf numFmtId="4" fontId="154" fillId="0" borderId="0" xfId="1654" applyNumberFormat="1" applyFont="1" applyAlignment="1">
      <alignment horizontal="justify" vertical="top" wrapText="1"/>
    </xf>
    <xf numFmtId="4" fontId="154" fillId="0" borderId="0" xfId="1654" applyNumberFormat="1" applyFont="1" applyAlignment="1">
      <alignment horizontal="justify" vertical="top"/>
    </xf>
    <xf numFmtId="0" fontId="153" fillId="0" borderId="0" xfId="1654" applyFont="1" applyFill="1" applyBorder="1" applyAlignment="1">
      <alignment horizontal="left" vertical="center" wrapText="1"/>
    </xf>
    <xf numFmtId="1" fontId="153" fillId="0" borderId="0" xfId="1654" applyNumberFormat="1" applyFont="1" applyFill="1" applyBorder="1" applyAlignment="1">
      <alignment horizontal="center" vertical="center" wrapText="1"/>
    </xf>
    <xf numFmtId="0" fontId="153" fillId="0" borderId="0" xfId="1654" applyFont="1" applyFill="1" applyBorder="1" applyAlignment="1">
      <alignment horizontal="justify" vertical="center" wrapText="1"/>
    </xf>
    <xf numFmtId="0" fontId="153" fillId="0" borderId="0" xfId="1650" applyFont="1" applyFill="1" applyBorder="1" applyAlignment="1">
      <alignment horizontal="justify" vertical="top" wrapText="1"/>
    </xf>
    <xf numFmtId="0" fontId="153" fillId="0" borderId="0" xfId="1654" applyFont="1" applyFill="1" applyBorder="1" applyAlignment="1">
      <alignment horizontal="justify" vertical="top" wrapText="1"/>
    </xf>
    <xf numFmtId="0" fontId="153" fillId="0" borderId="0" xfId="1654" applyFont="1" applyFill="1" applyBorder="1" applyAlignment="1">
      <alignment horizontal="left" wrapText="1"/>
    </xf>
    <xf numFmtId="1" fontId="153" fillId="0" borderId="0" xfId="1654" applyNumberFormat="1" applyFont="1" applyFill="1" applyBorder="1" applyAlignment="1">
      <alignment horizontal="center" wrapText="1"/>
    </xf>
    <xf numFmtId="191" fontId="153" fillId="0" borderId="0" xfId="1654" applyNumberFormat="1" applyFont="1" applyFill="1" applyAlignment="1">
      <alignment horizontal="right"/>
    </xf>
    <xf numFmtId="0" fontId="153" fillId="0" borderId="0" xfId="1650" applyFont="1" applyFill="1" applyBorder="1" applyAlignment="1">
      <alignment horizontal="justify" vertical="center" wrapText="1"/>
    </xf>
    <xf numFmtId="0" fontId="153" fillId="55" borderId="0" xfId="1650" applyFont="1" applyFill="1" applyBorder="1" applyAlignment="1">
      <alignment horizontal="justify" vertical="center" wrapText="1"/>
    </xf>
    <xf numFmtId="0" fontId="153" fillId="0" borderId="0" xfId="1650" applyFont="1" applyFill="1" applyBorder="1" applyAlignment="1">
      <alignment horizontal="left" vertical="top" wrapText="1"/>
    </xf>
    <xf numFmtId="0" fontId="153" fillId="0" borderId="0" xfId="1650" applyFont="1" applyFill="1" applyBorder="1" applyAlignment="1">
      <alignment horizontal="left" wrapText="1"/>
    </xf>
    <xf numFmtId="1" fontId="153" fillId="0" borderId="0" xfId="1650" applyNumberFormat="1" applyFont="1" applyFill="1" applyBorder="1" applyAlignment="1">
      <alignment horizontal="center" wrapText="1"/>
    </xf>
    <xf numFmtId="2" fontId="153" fillId="0" borderId="0" xfId="1650" applyNumberFormat="1" applyFont="1" applyFill="1" applyBorder="1" applyAlignment="1">
      <alignment horizontal="left" wrapText="1"/>
    </xf>
    <xf numFmtId="0" fontId="153" fillId="0" borderId="0" xfId="1650" applyFont="1" applyFill="1" applyBorder="1" applyAlignment="1">
      <alignment horizontal="center" vertical="center" wrapText="1"/>
    </xf>
    <xf numFmtId="2" fontId="153" fillId="0" borderId="0" xfId="1650" applyNumberFormat="1" applyFont="1" applyFill="1" applyBorder="1" applyAlignment="1">
      <alignment horizontal="justify" vertical="top" wrapText="1"/>
    </xf>
    <xf numFmtId="0" fontId="153" fillId="0" borderId="0" xfId="1650" applyFont="1" applyFill="1" applyBorder="1" applyAlignment="1">
      <alignment horizontal="center" vertical="top" wrapText="1"/>
    </xf>
    <xf numFmtId="1" fontId="153" fillId="0" borderId="0" xfId="1650" applyNumberFormat="1" applyFont="1" applyFill="1" applyBorder="1" applyAlignment="1">
      <alignment horizontal="center" vertical="center" wrapText="1"/>
    </xf>
    <xf numFmtId="2" fontId="153" fillId="0" borderId="0" xfId="1650" applyNumberFormat="1" applyFont="1" applyFill="1" applyBorder="1" applyAlignment="1">
      <alignment horizontal="justify" vertical="center" wrapText="1"/>
    </xf>
    <xf numFmtId="0" fontId="153" fillId="0" borderId="0" xfId="1654" applyFont="1" applyFill="1" applyAlignment="1">
      <alignment horizontal="justify" vertical="top"/>
    </xf>
    <xf numFmtId="0" fontId="153" fillId="0" borderId="0" xfId="1654" applyFont="1" applyBorder="1" applyAlignment="1">
      <alignment horizontal="justify"/>
    </xf>
    <xf numFmtId="0" fontId="153" fillId="0" borderId="0" xfId="1654" applyFont="1" applyBorder="1" applyAlignment="1">
      <alignment horizontal="left" wrapText="1"/>
    </xf>
    <xf numFmtId="0" fontId="153" fillId="0" borderId="0" xfId="1667" applyFont="1" applyFill="1" applyAlignment="1" applyProtection="1">
      <alignment horizontal="left" vertical="top" wrapText="1"/>
      <protection locked="0"/>
    </xf>
    <xf numFmtId="0" fontId="153" fillId="0" borderId="0" xfId="1667" applyFont="1" applyBorder="1" applyAlignment="1" applyProtection="1">
      <alignment horizontal="left" vertical="top" wrapText="1"/>
      <protection locked="0"/>
    </xf>
    <xf numFmtId="0" fontId="153" fillId="0" borderId="0" xfId="1654" applyFont="1" applyBorder="1" applyAlignment="1">
      <alignment vertical="top" wrapText="1"/>
    </xf>
    <xf numFmtId="0" fontId="153" fillId="0" borderId="0" xfId="1654" applyFont="1" applyFill="1" applyAlignment="1">
      <alignment horizontal="left" vertical="top" wrapText="1"/>
    </xf>
    <xf numFmtId="0" fontId="153" fillId="0" borderId="0" xfId="1654" applyFont="1" applyFill="1" applyAlignment="1">
      <alignment horizontal="right" vertical="top" wrapText="1"/>
    </xf>
    <xf numFmtId="0" fontId="153" fillId="0" borderId="32" xfId="1654" applyFont="1" applyFill="1" applyBorder="1" applyAlignment="1">
      <alignment horizontal="justify" vertical="top"/>
    </xf>
    <xf numFmtId="0" fontId="153" fillId="0" borderId="32" xfId="1654" applyFont="1" applyFill="1" applyBorder="1" applyAlignment="1">
      <alignment horizontal="justify" vertical="top" wrapText="1"/>
    </xf>
    <xf numFmtId="0" fontId="153" fillId="0" borderId="32" xfId="1654" applyFont="1" applyFill="1" applyBorder="1" applyAlignment="1">
      <alignment horizontal="right" vertical="top" wrapText="1"/>
    </xf>
    <xf numFmtId="0" fontId="153" fillId="0" borderId="32" xfId="1654" applyFont="1" applyFill="1" applyBorder="1" applyAlignment="1">
      <alignment horizontal="left" vertical="top" wrapText="1"/>
    </xf>
    <xf numFmtId="191" fontId="154" fillId="0" borderId="32" xfId="1654" applyNumberFormat="1" applyFont="1" applyFill="1" applyBorder="1" applyAlignment="1">
      <alignment horizontal="justify" vertical="top" wrapText="1"/>
    </xf>
    <xf numFmtId="0" fontId="153" fillId="0" borderId="0" xfId="1654" applyFont="1" applyFill="1" applyBorder="1" applyAlignment="1">
      <alignment horizontal="justify" vertical="top"/>
    </xf>
    <xf numFmtId="0" fontId="153" fillId="0" borderId="0" xfId="1654" applyFont="1" applyFill="1" applyBorder="1" applyAlignment="1">
      <alignment horizontal="right" vertical="top" wrapText="1"/>
    </xf>
    <xf numFmtId="191" fontId="154" fillId="0" borderId="0" xfId="1654" applyNumberFormat="1" applyFont="1" applyFill="1" applyBorder="1" applyAlignment="1">
      <alignment horizontal="justify" vertical="top" wrapText="1"/>
    </xf>
    <xf numFmtId="3" fontId="153" fillId="0" borderId="0" xfId="1654" applyNumberFormat="1" applyFont="1" applyFill="1" applyAlignment="1">
      <alignment horizontal="left" wrapText="1"/>
    </xf>
    <xf numFmtId="0" fontId="102" fillId="0" borderId="25" xfId="0" applyFont="1" applyBorder="1" applyProtection="1"/>
    <xf numFmtId="0" fontId="102" fillId="0" borderId="0" xfId="0" applyFont="1" applyProtection="1"/>
    <xf numFmtId="44" fontId="105" fillId="0" borderId="20" xfId="0" applyNumberFormat="1" applyFont="1" applyBorder="1" applyAlignment="1" applyProtection="1">
      <alignment horizontal="center" vertical="center"/>
    </xf>
    <xf numFmtId="44" fontId="105" fillId="0" borderId="0" xfId="0" applyNumberFormat="1" applyFont="1" applyBorder="1" applyAlignment="1" applyProtection="1">
      <alignment horizontal="center" vertical="center"/>
    </xf>
    <xf numFmtId="44" fontId="3" fillId="0" borderId="0" xfId="0" applyNumberFormat="1"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vertical="center"/>
    </xf>
    <xf numFmtId="44" fontId="105" fillId="0" borderId="0" xfId="0" applyNumberFormat="1" applyFont="1" applyBorder="1" applyAlignment="1" applyProtection="1">
      <alignment horizontal="right"/>
    </xf>
    <xf numFmtId="44" fontId="102" fillId="0" borderId="0" xfId="0" applyNumberFormat="1" applyFont="1" applyBorder="1" applyProtection="1"/>
    <xf numFmtId="44" fontId="100" fillId="0" borderId="0" xfId="0" applyNumberFormat="1" applyFont="1" applyBorder="1" applyProtection="1"/>
    <xf numFmtId="44" fontId="100" fillId="0" borderId="25" xfId="0" applyNumberFormat="1" applyFont="1" applyBorder="1" applyProtection="1"/>
    <xf numFmtId="44" fontId="110" fillId="0" borderId="0" xfId="1778" applyFont="1" applyProtection="1"/>
    <xf numFmtId="44" fontId="105" fillId="0" borderId="20" xfId="0" applyNumberFormat="1" applyFont="1" applyBorder="1" applyAlignment="1" applyProtection="1">
      <alignment horizontal="right"/>
    </xf>
    <xf numFmtId="44" fontId="3" fillId="0" borderId="0" xfId="0" applyNumberFormat="1" applyFont="1" applyAlignment="1" applyProtection="1">
      <alignment horizontal="center" wrapText="1"/>
    </xf>
    <xf numFmtId="44" fontId="3" fillId="0" borderId="0" xfId="1652" applyNumberFormat="1" applyFont="1" applyFill="1" applyBorder="1" applyAlignment="1" applyProtection="1">
      <alignment horizontal="center" wrapText="1"/>
    </xf>
    <xf numFmtId="44" fontId="3" fillId="0" borderId="0" xfId="0" applyNumberFormat="1" applyFont="1" applyFill="1" applyBorder="1" applyAlignment="1" applyProtection="1">
      <alignment horizontal="right" wrapText="1"/>
    </xf>
    <xf numFmtId="44" fontId="80" fillId="0" borderId="0" xfId="0" applyNumberFormat="1" applyFont="1" applyFill="1" applyBorder="1" applyAlignment="1" applyProtection="1">
      <alignment horizontal="right"/>
    </xf>
    <xf numFmtId="44" fontId="80" fillId="0" borderId="25" xfId="0" applyNumberFormat="1" applyFont="1" applyFill="1" applyBorder="1" applyAlignment="1" applyProtection="1">
      <alignment horizontal="right"/>
    </xf>
    <xf numFmtId="44" fontId="105" fillId="0" borderId="25" xfId="0" applyNumberFormat="1" applyFont="1" applyBorder="1" applyAlignment="1" applyProtection="1">
      <alignment horizontal="right"/>
    </xf>
    <xf numFmtId="44" fontId="102" fillId="0" borderId="0" xfId="0" applyNumberFormat="1" applyFont="1" applyProtection="1"/>
    <xf numFmtId="44" fontId="76" fillId="54" borderId="34" xfId="1778" applyFont="1" applyFill="1" applyBorder="1" applyAlignment="1" applyProtection="1">
      <alignment horizontal="left"/>
    </xf>
    <xf numFmtId="44" fontId="75" fillId="0" borderId="0" xfId="1778" applyFont="1" applyFill="1" applyBorder="1" applyAlignment="1" applyProtection="1">
      <alignment horizontal="left"/>
    </xf>
    <xf numFmtId="44" fontId="5" fillId="0" borderId="0" xfId="1778" applyFont="1" applyAlignment="1" applyProtection="1">
      <alignment horizontal="right"/>
    </xf>
    <xf numFmtId="44" fontId="78" fillId="0" borderId="0" xfId="1778" applyFont="1" applyAlignment="1" applyProtection="1">
      <alignment wrapText="1"/>
    </xf>
    <xf numFmtId="44" fontId="5" fillId="7" borderId="26" xfId="1778" applyFont="1" applyFill="1" applyBorder="1" applyAlignment="1" applyProtection="1">
      <alignment horizontal="center" wrapText="1"/>
    </xf>
    <xf numFmtId="44" fontId="5" fillId="0" borderId="20" xfId="1778" applyFont="1" applyBorder="1" applyAlignment="1" applyProtection="1">
      <alignment horizontal="right"/>
    </xf>
    <xf numFmtId="44" fontId="5" fillId="0" borderId="0" xfId="1778" applyFont="1" applyFill="1" applyBorder="1" applyAlignment="1" applyProtection="1">
      <alignment vertical="top" wrapText="1"/>
    </xf>
    <xf numFmtId="44" fontId="5" fillId="0" borderId="0" xfId="1778" applyFont="1" applyBorder="1" applyAlignment="1" applyProtection="1">
      <alignment vertical="top" wrapText="1"/>
    </xf>
    <xf numFmtId="44" fontId="5" fillId="0" borderId="0" xfId="1778" applyFont="1" applyBorder="1" applyAlignment="1" applyProtection="1">
      <alignment horizontal="right"/>
    </xf>
    <xf numFmtId="44" fontId="5" fillId="0" borderId="0" xfId="1778" applyFont="1" applyProtection="1"/>
    <xf numFmtId="44" fontId="5" fillId="0" borderId="0" xfId="1778" applyFont="1" applyAlignment="1" applyProtection="1">
      <alignment wrapText="1"/>
    </xf>
    <xf numFmtId="44" fontId="5" fillId="0" borderId="0" xfId="1778" applyFont="1" applyFill="1" applyAlignment="1" applyProtection="1">
      <alignment horizontal="right"/>
    </xf>
    <xf numFmtId="44" fontId="5" fillId="0" borderId="0" xfId="1778" applyFont="1" applyFill="1" applyAlignment="1" applyProtection="1">
      <alignment wrapText="1"/>
    </xf>
    <xf numFmtId="44" fontId="5" fillId="0" borderId="0" xfId="1778" applyFont="1" applyFill="1" applyProtection="1"/>
    <xf numFmtId="44" fontId="3" fillId="0" borderId="0" xfId="1653" applyNumberFormat="1" applyFont="1" applyFill="1" applyAlignment="1" applyProtection="1">
      <alignment horizontal="right"/>
    </xf>
    <xf numFmtId="44" fontId="77" fillId="0" borderId="22" xfId="1778" applyFont="1" applyFill="1" applyBorder="1" applyAlignment="1" applyProtection="1">
      <alignment wrapText="1"/>
    </xf>
    <xf numFmtId="0" fontId="78" fillId="0" borderId="0" xfId="0" applyFont="1" applyFill="1" applyAlignment="1" applyProtection="1">
      <alignment wrapText="1"/>
    </xf>
    <xf numFmtId="0" fontId="78" fillId="0" borderId="0" xfId="0" applyFont="1" applyAlignment="1" applyProtection="1">
      <alignment wrapText="1"/>
    </xf>
    <xf numFmtId="4" fontId="5" fillId="7" borderId="27" xfId="1652" applyNumberFormat="1" applyFont="1" applyFill="1" applyBorder="1" applyAlignment="1" applyProtection="1">
      <alignment horizontal="center" wrapText="1"/>
    </xf>
    <xf numFmtId="4" fontId="5" fillId="0" borderId="0" xfId="1652" applyNumberFormat="1" applyFont="1" applyFill="1" applyBorder="1" applyAlignment="1" applyProtection="1">
      <alignment horizontal="center" wrapText="1"/>
    </xf>
    <xf numFmtId="44" fontId="5" fillId="0" borderId="0" xfId="1653" applyNumberFormat="1" applyFont="1" applyAlignment="1" applyProtection="1">
      <alignment horizontal="right"/>
    </xf>
    <xf numFmtId="44" fontId="61" fillId="0" borderId="0" xfId="1653" applyNumberFormat="1" applyFont="1" applyAlignment="1" applyProtection="1">
      <alignment horizontal="right"/>
    </xf>
    <xf numFmtId="44" fontId="77" fillId="0" borderId="22" xfId="1778" applyFont="1" applyBorder="1" applyAlignment="1" applyProtection="1">
      <alignment wrapText="1"/>
    </xf>
    <xf numFmtId="4" fontId="5" fillId="0" borderId="0" xfId="1815" applyNumberFormat="1" applyFont="1" applyFill="1" applyBorder="1" applyAlignment="1" applyProtection="1">
      <alignment horizontal="right"/>
    </xf>
    <xf numFmtId="44" fontId="79" fillId="54" borderId="34" xfId="1778" applyFont="1" applyFill="1" applyBorder="1" applyAlignment="1" applyProtection="1">
      <alignment horizontal="left"/>
    </xf>
    <xf numFmtId="44" fontId="3" fillId="0" borderId="0" xfId="1653" applyNumberFormat="1" applyFont="1" applyAlignment="1" applyProtection="1">
      <alignment horizontal="right"/>
    </xf>
    <xf numFmtId="0" fontId="81" fillId="0" borderId="0" xfId="0" applyFont="1" applyAlignment="1" applyProtection="1">
      <alignment wrapText="1"/>
    </xf>
    <xf numFmtId="4" fontId="3" fillId="7" borderId="27" xfId="1652" applyNumberFormat="1" applyFont="1" applyFill="1" applyBorder="1" applyAlignment="1" applyProtection="1">
      <alignment horizontal="center" wrapText="1"/>
    </xf>
    <xf numFmtId="44" fontId="81" fillId="0" borderId="35" xfId="1653" applyNumberFormat="1" applyFont="1" applyBorder="1" applyAlignment="1" applyProtection="1">
      <alignment horizontal="right"/>
    </xf>
    <xf numFmtId="44" fontId="3" fillId="0" borderId="0" xfId="1778" applyFont="1" applyAlignment="1" applyProtection="1">
      <alignment horizontal="right"/>
    </xf>
    <xf numFmtId="44" fontId="81" fillId="0" borderId="0" xfId="1778" applyFont="1" applyBorder="1" applyAlignment="1" applyProtection="1">
      <alignment wrapText="1"/>
    </xf>
    <xf numFmtId="44" fontId="81" fillId="0" borderId="0" xfId="1778" applyFont="1" applyAlignment="1" applyProtection="1">
      <alignment wrapText="1"/>
    </xf>
    <xf numFmtId="44" fontId="5" fillId="7" borderId="28" xfId="1778" applyFont="1" applyFill="1" applyBorder="1" applyAlignment="1" applyProtection="1">
      <alignment horizontal="center" wrapText="1"/>
    </xf>
    <xf numFmtId="44" fontId="3" fillId="0" borderId="0" xfId="1778" applyFont="1" applyFill="1" applyProtection="1"/>
    <xf numFmtId="44" fontId="3" fillId="0" borderId="0" xfId="1778" applyFont="1" applyFill="1" applyAlignment="1" applyProtection="1">
      <alignment horizontal="right"/>
    </xf>
    <xf numFmtId="44" fontId="3" fillId="0" borderId="0" xfId="1778" applyFont="1" applyFill="1" applyAlignment="1" applyProtection="1">
      <alignment wrapText="1"/>
    </xf>
    <xf numFmtId="44" fontId="81" fillId="0" borderId="22" xfId="1778" applyFont="1" applyFill="1" applyBorder="1" applyAlignment="1" applyProtection="1">
      <alignment horizontal="right"/>
    </xf>
    <xf numFmtId="44" fontId="3" fillId="0" borderId="0" xfId="1778" applyFont="1" applyProtection="1"/>
    <xf numFmtId="44" fontId="80" fillId="0" borderId="0" xfId="1653" applyNumberFormat="1" applyFont="1" applyAlignment="1" applyProtection="1">
      <alignment horizontal="right"/>
    </xf>
    <xf numFmtId="44" fontId="3" fillId="0" borderId="0" xfId="0" applyNumberFormat="1" applyFont="1" applyAlignment="1" applyProtection="1">
      <alignment wrapText="1"/>
    </xf>
    <xf numFmtId="44" fontId="3" fillId="0" borderId="0" xfId="1653" applyNumberFormat="1" applyFont="1" applyBorder="1" applyAlignment="1" applyProtection="1">
      <alignment horizontal="right"/>
    </xf>
    <xf numFmtId="44" fontId="3" fillId="0" borderId="24" xfId="1653" applyNumberFormat="1" applyFont="1" applyBorder="1" applyAlignment="1" applyProtection="1">
      <alignment horizontal="right"/>
    </xf>
    <xf numFmtId="4" fontId="3" fillId="7" borderId="28" xfId="1652" applyNumberFormat="1" applyFont="1" applyFill="1" applyBorder="1" applyAlignment="1" applyProtection="1">
      <alignment horizontal="center" wrapText="1"/>
    </xf>
    <xf numFmtId="44" fontId="3" fillId="0" borderId="0" xfId="1653" applyNumberFormat="1" applyFont="1" applyFill="1" applyAlignment="1" applyProtection="1">
      <alignment horizontal="left" vertical="top"/>
    </xf>
    <xf numFmtId="44" fontId="81" fillId="0" borderId="35" xfId="1653" applyNumberFormat="1" applyFont="1" applyFill="1" applyBorder="1" applyAlignment="1" applyProtection="1">
      <alignment horizontal="right"/>
    </xf>
    <xf numFmtId="2" fontId="3" fillId="0" borderId="0" xfId="0" applyNumberFormat="1" applyFont="1" applyAlignment="1" applyProtection="1">
      <alignment wrapText="1"/>
    </xf>
    <xf numFmtId="2" fontId="81" fillId="0" borderId="0" xfId="0" applyNumberFormat="1" applyFont="1" applyAlignment="1" applyProtection="1">
      <alignment wrapText="1"/>
    </xf>
    <xf numFmtId="4" fontId="3" fillId="7" borderId="29" xfId="1652" applyNumberFormat="1" applyFont="1" applyFill="1" applyBorder="1" applyAlignment="1" applyProtection="1">
      <alignment horizontal="center" wrapText="1"/>
    </xf>
    <xf numFmtId="2" fontId="3" fillId="0" borderId="0" xfId="0" applyNumberFormat="1" applyFont="1" applyFill="1" applyAlignment="1" applyProtection="1">
      <alignment wrapText="1"/>
    </xf>
    <xf numFmtId="2" fontId="3" fillId="0" borderId="0" xfId="1652" applyNumberFormat="1" applyFont="1" applyFill="1" applyBorder="1" applyAlignment="1" applyProtection="1">
      <alignment wrapText="1"/>
    </xf>
    <xf numFmtId="2" fontId="4" fillId="0" borderId="0" xfId="0" applyNumberFormat="1" applyFont="1" applyFill="1" applyAlignment="1" applyProtection="1">
      <alignment wrapText="1"/>
    </xf>
    <xf numFmtId="2" fontId="80" fillId="0" borderId="0" xfId="0" applyNumberFormat="1" applyFont="1" applyAlignment="1" applyProtection="1">
      <alignment wrapText="1"/>
    </xf>
    <xf numFmtId="44" fontId="81" fillId="0" borderId="0" xfId="1653" applyNumberFormat="1" applyFont="1" applyBorder="1" applyAlignment="1" applyProtection="1">
      <alignment horizontal="right"/>
    </xf>
    <xf numFmtId="44" fontId="84" fillId="0" borderId="0" xfId="1653" applyNumberFormat="1" applyFont="1" applyAlignment="1" applyProtection="1">
      <alignment horizontal="right"/>
    </xf>
    <xf numFmtId="44" fontId="91" fillId="54" borderId="34" xfId="1778" applyFont="1" applyFill="1" applyBorder="1" applyAlignment="1" applyProtection="1">
      <alignment horizontal="left"/>
    </xf>
    <xf numFmtId="44" fontId="95" fillId="0" borderId="0" xfId="1653" applyNumberFormat="1" applyFont="1" applyAlignment="1" applyProtection="1">
      <alignment horizontal="right"/>
    </xf>
    <xf numFmtId="44" fontId="3" fillId="0" borderId="0" xfId="0" applyNumberFormat="1" applyFont="1" applyFill="1" applyBorder="1" applyAlignment="1" applyProtection="1">
      <alignment horizontal="right"/>
    </xf>
    <xf numFmtId="0" fontId="97" fillId="0" borderId="0" xfId="0" applyFont="1" applyAlignment="1" applyProtection="1">
      <alignment wrapText="1"/>
    </xf>
    <xf numFmtId="4" fontId="96" fillId="0" borderId="0" xfId="0" applyNumberFormat="1" applyFont="1" applyFill="1" applyBorder="1" applyAlignment="1" applyProtection="1">
      <alignment horizontal="right"/>
    </xf>
    <xf numFmtId="4" fontId="95" fillId="0" borderId="0" xfId="0" applyNumberFormat="1" applyFont="1" applyFill="1" applyBorder="1" applyAlignment="1" applyProtection="1">
      <alignment horizontal="right"/>
    </xf>
    <xf numFmtId="4" fontId="95" fillId="7" borderId="28" xfId="1652" applyNumberFormat="1" applyFont="1" applyFill="1" applyBorder="1" applyAlignment="1" applyProtection="1">
      <alignment horizontal="center" wrapText="1"/>
    </xf>
    <xf numFmtId="44" fontId="95" fillId="0" borderId="0" xfId="1653" applyNumberFormat="1" applyFont="1" applyFill="1" applyAlignment="1" applyProtection="1">
      <alignment horizontal="right"/>
    </xf>
    <xf numFmtId="44" fontId="96" fillId="0" borderId="35" xfId="0" applyNumberFormat="1" applyFont="1" applyFill="1" applyBorder="1" applyAlignment="1" applyProtection="1">
      <alignment horizontal="right"/>
    </xf>
    <xf numFmtId="44" fontId="97" fillId="0" borderId="0" xfId="1653" applyNumberFormat="1" applyFont="1" applyAlignment="1" applyProtection="1">
      <alignment horizontal="right"/>
    </xf>
    <xf numFmtId="44" fontId="5" fillId="0" borderId="0" xfId="0" applyNumberFormat="1" applyFont="1" applyFill="1" applyAlignment="1" applyProtection="1">
      <alignment wrapText="1"/>
    </xf>
    <xf numFmtId="44" fontId="5" fillId="0" borderId="0" xfId="0" applyNumberFormat="1" applyFont="1" applyFill="1" applyBorder="1" applyAlignment="1" applyProtection="1">
      <alignment wrapText="1"/>
    </xf>
    <xf numFmtId="44" fontId="5" fillId="0" borderId="0" xfId="1653" applyNumberFormat="1" applyFont="1" applyFill="1" applyBorder="1" applyAlignment="1" applyProtection="1">
      <alignment horizontal="right"/>
    </xf>
    <xf numFmtId="0" fontId="77" fillId="0" borderId="0" xfId="0" applyFont="1" applyAlignment="1" applyProtection="1">
      <alignment wrapText="1"/>
    </xf>
    <xf numFmtId="44" fontId="77" fillId="0" borderId="0" xfId="1653" applyNumberFormat="1" applyFont="1" applyBorder="1" applyAlignment="1" applyProtection="1">
      <alignment horizontal="right"/>
    </xf>
    <xf numFmtId="44" fontId="78" fillId="0" borderId="35" xfId="1653" applyNumberFormat="1" applyFont="1" applyBorder="1" applyAlignment="1" applyProtection="1">
      <alignment horizontal="right"/>
    </xf>
    <xf numFmtId="0" fontId="77" fillId="0" borderId="0" xfId="0" applyFont="1" applyBorder="1" applyAlignment="1" applyProtection="1">
      <alignment wrapText="1"/>
    </xf>
    <xf numFmtId="44" fontId="78" fillId="0" borderId="0" xfId="1653" applyNumberFormat="1" applyFont="1" applyBorder="1" applyAlignment="1" applyProtection="1">
      <alignment horizontal="right"/>
    </xf>
    <xf numFmtId="4" fontId="5" fillId="7" borderId="26" xfId="1652" applyNumberFormat="1" applyFont="1" applyFill="1" applyBorder="1" applyAlignment="1" applyProtection="1">
      <alignment horizontal="center" wrapText="1"/>
    </xf>
    <xf numFmtId="44" fontId="5" fillId="0" borderId="20" xfId="1653" applyNumberFormat="1" applyFont="1" applyBorder="1" applyAlignment="1" applyProtection="1">
      <alignment horizontal="right"/>
    </xf>
    <xf numFmtId="44" fontId="5" fillId="0" borderId="0" xfId="1653" applyNumberFormat="1" applyFont="1" applyBorder="1" applyAlignment="1" applyProtection="1">
      <alignment horizontal="right"/>
    </xf>
    <xf numFmtId="44" fontId="93" fillId="54" borderId="34" xfId="1778" applyFont="1" applyFill="1" applyBorder="1" applyAlignment="1" applyProtection="1">
      <alignment horizontal="left"/>
    </xf>
    <xf numFmtId="44" fontId="3" fillId="0" borderId="0" xfId="1653" applyNumberFormat="1" applyFont="1" applyFill="1" applyBorder="1" applyAlignment="1" applyProtection="1">
      <alignment horizontal="right"/>
    </xf>
    <xf numFmtId="4" fontId="3" fillId="0" borderId="0" xfId="1652" applyNumberFormat="1" applyFont="1" applyFill="1" applyBorder="1" applyAlignment="1" applyProtection="1">
      <alignment horizontal="right"/>
    </xf>
    <xf numFmtId="44" fontId="79" fillId="0" borderId="0" xfId="1778" applyFont="1" applyFill="1" applyBorder="1" applyAlignment="1" applyProtection="1">
      <alignment horizontal="left"/>
    </xf>
    <xf numFmtId="44" fontId="3" fillId="0" borderId="0" xfId="0" applyNumberFormat="1" applyFont="1" applyFill="1" applyAlignment="1" applyProtection="1">
      <alignment wrapText="1"/>
    </xf>
    <xf numFmtId="44" fontId="83" fillId="0" borderId="0" xfId="1778" applyFont="1" applyFill="1" applyBorder="1" applyAlignment="1" applyProtection="1">
      <alignment horizontal="left"/>
    </xf>
    <xf numFmtId="4" fontId="3" fillId="0" borderId="0" xfId="1652" applyNumberFormat="1" applyFont="1" applyFill="1" applyBorder="1" applyAlignment="1" applyProtection="1">
      <alignment horizontal="center" wrapText="1"/>
    </xf>
    <xf numFmtId="174" fontId="3" fillId="0" borderId="0" xfId="0" applyNumberFormat="1" applyFont="1" applyBorder="1" applyAlignment="1" applyProtection="1">
      <alignment wrapText="1"/>
    </xf>
    <xf numFmtId="4" fontId="3" fillId="7" borderId="26" xfId="1652" applyNumberFormat="1" applyFont="1" applyFill="1" applyBorder="1" applyAlignment="1" applyProtection="1">
      <alignment horizontal="center" wrapText="1"/>
    </xf>
    <xf numFmtId="44" fontId="3" fillId="0" borderId="20" xfId="1653" applyNumberFormat="1" applyFont="1" applyBorder="1" applyAlignment="1" applyProtection="1">
      <alignment horizontal="right"/>
    </xf>
    <xf numFmtId="0" fontId="118" fillId="0" borderId="0" xfId="1651" applyFont="1" applyAlignment="1" applyProtection="1">
      <alignment vertical="top"/>
    </xf>
    <xf numFmtId="0" fontId="119" fillId="0" borderId="0" xfId="1651" applyFont="1" applyAlignment="1" applyProtection="1">
      <alignment vertical="top"/>
    </xf>
    <xf numFmtId="0" fontId="118" fillId="0" borderId="0" xfId="1651" applyFont="1" applyProtection="1"/>
    <xf numFmtId="0" fontId="120" fillId="0" borderId="0" xfId="1651" applyFont="1" applyFill="1" applyAlignment="1" applyProtection="1">
      <alignment horizontal="center" vertical="top"/>
    </xf>
    <xf numFmtId="0" fontId="121" fillId="0" borderId="0" xfId="1651" applyFont="1" applyFill="1" applyAlignment="1" applyProtection="1">
      <alignment horizontal="right" vertical="top"/>
    </xf>
    <xf numFmtId="0" fontId="50" fillId="0" borderId="0" xfId="1651" applyFont="1" applyFill="1" applyProtection="1"/>
    <xf numFmtId="0" fontId="120" fillId="0" borderId="0" xfId="1651" applyFont="1" applyFill="1" applyProtection="1"/>
    <xf numFmtId="0" fontId="124" fillId="0" borderId="25" xfId="1651" applyFont="1" applyFill="1" applyBorder="1" applyProtection="1"/>
    <xf numFmtId="0" fontId="124" fillId="0" borderId="25" xfId="1651" applyFont="1" applyFill="1" applyBorder="1" applyAlignment="1" applyProtection="1">
      <alignment horizontal="left"/>
    </xf>
    <xf numFmtId="0" fontId="126" fillId="0" borderId="0" xfId="1651" applyFont="1" applyFill="1" applyProtection="1"/>
    <xf numFmtId="0" fontId="89" fillId="0" borderId="0" xfId="1651" applyFont="1" applyFill="1" applyBorder="1" applyAlignment="1" applyProtection="1">
      <alignment horizontal="left"/>
    </xf>
    <xf numFmtId="0" fontId="49" fillId="0" borderId="0" xfId="1651" applyFont="1" applyAlignment="1" applyProtection="1">
      <alignment vertical="top"/>
    </xf>
    <xf numFmtId="0" fontId="49" fillId="0" borderId="0" xfId="1651" applyFont="1" applyAlignment="1" applyProtection="1">
      <alignment horizontal="right" vertical="top"/>
    </xf>
    <xf numFmtId="0" fontId="49" fillId="0" borderId="0" xfId="1651" applyFont="1" applyProtection="1"/>
    <xf numFmtId="0" fontId="49" fillId="0" borderId="0" xfId="1651" applyFont="1" applyBorder="1" applyProtection="1"/>
    <xf numFmtId="0" fontId="127" fillId="0" borderId="0" xfId="1651" applyFont="1" applyProtection="1"/>
    <xf numFmtId="0" fontId="13" fillId="0" borderId="0" xfId="1651" applyFont="1" applyAlignment="1" applyProtection="1">
      <alignment vertical="top"/>
    </xf>
    <xf numFmtId="0" fontId="13" fillId="0" borderId="0" xfId="1651" applyFont="1" applyProtection="1"/>
    <xf numFmtId="0" fontId="5" fillId="0" borderId="0" xfId="1651" applyFont="1" applyAlignment="1" applyProtection="1">
      <alignment vertical="top"/>
    </xf>
    <xf numFmtId="0" fontId="5" fillId="0" borderId="0" xfId="1651" applyFont="1" applyProtection="1"/>
    <xf numFmtId="0" fontId="78" fillId="0" borderId="0" xfId="1651" applyFont="1" applyAlignment="1" applyProtection="1">
      <alignment vertical="top"/>
    </xf>
    <xf numFmtId="39" fontId="50" fillId="0" borderId="0" xfId="1651" applyNumberFormat="1" applyFont="1" applyFill="1" applyProtection="1"/>
    <xf numFmtId="39" fontId="125" fillId="0" borderId="0" xfId="1651" applyNumberFormat="1" applyFont="1" applyFill="1" applyProtection="1"/>
    <xf numFmtId="39" fontId="126" fillId="0" borderId="0" xfId="1651" applyNumberFormat="1" applyFont="1" applyFill="1" applyProtection="1"/>
    <xf numFmtId="0" fontId="5" fillId="0" borderId="0" xfId="1651" applyProtection="1"/>
    <xf numFmtId="39" fontId="124" fillId="0" borderId="0" xfId="1651" applyNumberFormat="1" applyFont="1" applyFill="1" applyBorder="1" applyProtection="1"/>
    <xf numFmtId="171" fontId="50" fillId="0" borderId="0" xfId="2413" applyFont="1" applyFill="1" applyProtection="1"/>
    <xf numFmtId="0" fontId="0" fillId="0" borderId="0" xfId="0" applyProtection="1">
      <protection locked="0"/>
    </xf>
    <xf numFmtId="4" fontId="143" fillId="0" borderId="0" xfId="0" applyNumberFormat="1" applyFont="1" applyAlignment="1" applyProtection="1">
      <alignment horizontal="right" vertical="top"/>
    </xf>
    <xf numFmtId="4" fontId="143" fillId="0" borderId="0" xfId="0" applyNumberFormat="1" applyFont="1" applyFill="1" applyAlignment="1" applyProtection="1">
      <alignment horizontal="right" vertical="top"/>
    </xf>
    <xf numFmtId="4" fontId="138" fillId="0" borderId="0" xfId="0" applyNumberFormat="1" applyFont="1" applyFill="1" applyAlignment="1" applyProtection="1">
      <alignment horizontal="right" vertical="top"/>
    </xf>
    <xf numFmtId="4" fontId="143" fillId="0" borderId="24" xfId="0" applyNumberFormat="1" applyFont="1" applyFill="1" applyBorder="1" applyAlignment="1" applyProtection="1">
      <alignment horizontal="right" vertical="top"/>
    </xf>
    <xf numFmtId="4" fontId="143" fillId="0" borderId="0" xfId="1762" applyNumberFormat="1" applyFont="1" applyFill="1" applyAlignment="1" applyProtection="1">
      <alignment horizontal="right" vertical="top"/>
    </xf>
    <xf numFmtId="4" fontId="147" fillId="0" borderId="24" xfId="0" applyNumberFormat="1" applyFont="1" applyFill="1" applyBorder="1" applyAlignment="1" applyProtection="1">
      <alignment vertical="top"/>
    </xf>
    <xf numFmtId="4" fontId="147" fillId="0" borderId="0" xfId="0" applyNumberFormat="1" applyFont="1" applyFill="1" applyBorder="1" applyAlignment="1" applyProtection="1">
      <alignment horizontal="right" vertical="top"/>
    </xf>
    <xf numFmtId="4" fontId="143" fillId="0" borderId="0" xfId="1762" applyNumberFormat="1" applyFont="1" applyAlignment="1" applyProtection="1">
      <alignment horizontal="right" vertical="top"/>
    </xf>
    <xf numFmtId="4" fontId="143" fillId="56" borderId="0" xfId="1762" applyNumberFormat="1" applyFont="1" applyFill="1" applyAlignment="1" applyProtection="1">
      <alignment horizontal="right" vertical="top"/>
    </xf>
    <xf numFmtId="4" fontId="143" fillId="0" borderId="0" xfId="1667" applyNumberFormat="1" applyFont="1" applyFill="1" applyAlignment="1" applyProtection="1">
      <alignment horizontal="right" vertical="top"/>
    </xf>
    <xf numFmtId="4" fontId="147" fillId="0" borderId="24" xfId="0" applyNumberFormat="1" applyFont="1" applyFill="1" applyBorder="1" applyAlignment="1" applyProtection="1">
      <alignment horizontal="right" vertical="top"/>
    </xf>
    <xf numFmtId="4" fontId="143" fillId="0" borderId="0" xfId="1672" applyNumberFormat="1" applyFont="1" applyAlignment="1" applyProtection="1">
      <alignment horizontal="right" vertical="top"/>
    </xf>
    <xf numFmtId="4" fontId="143" fillId="0" borderId="0" xfId="625" applyNumberFormat="1" applyFont="1" applyFill="1" applyBorder="1" applyAlignment="1" applyProtection="1">
      <alignment horizontal="right" vertical="top"/>
    </xf>
    <xf numFmtId="4" fontId="143" fillId="0" borderId="0" xfId="0" applyNumberFormat="1" applyFont="1" applyFill="1" applyAlignment="1" applyProtection="1">
      <alignment horizontal="right"/>
    </xf>
    <xf numFmtId="4" fontId="143" fillId="0" borderId="0" xfId="1667" applyNumberFormat="1" applyFont="1" applyAlignment="1" applyProtection="1">
      <alignment horizontal="right" vertical="top"/>
    </xf>
    <xf numFmtId="4" fontId="147" fillId="0" borderId="0" xfId="0" applyNumberFormat="1" applyFont="1" applyFill="1" applyAlignment="1" applyProtection="1">
      <alignment horizontal="right" vertical="top"/>
    </xf>
    <xf numFmtId="4" fontId="147" fillId="55" borderId="0" xfId="1873" applyNumberFormat="1" applyFont="1" applyFill="1" applyAlignment="1" applyProtection="1">
      <alignment horizontal="right" vertical="top"/>
    </xf>
    <xf numFmtId="4" fontId="143" fillId="0" borderId="0" xfId="1873" applyNumberFormat="1" applyFont="1" applyFill="1" applyAlignment="1" applyProtection="1">
      <alignment horizontal="right" vertical="top"/>
    </xf>
    <xf numFmtId="4" fontId="147" fillId="0" borderId="0" xfId="1873" applyNumberFormat="1" applyFont="1" applyFill="1" applyAlignment="1" applyProtection="1">
      <alignment horizontal="right" vertical="top"/>
    </xf>
    <xf numFmtId="4" fontId="147" fillId="0" borderId="25" xfId="1873" applyNumberFormat="1" applyFont="1" applyFill="1" applyBorder="1" applyAlignment="1" applyProtection="1">
      <alignment horizontal="right" vertical="top"/>
    </xf>
    <xf numFmtId="0" fontId="0" fillId="0" borderId="0" xfId="0" applyProtection="1"/>
    <xf numFmtId="0" fontId="153" fillId="0" borderId="20" xfId="1650" applyFont="1" applyFill="1" applyBorder="1" applyAlignment="1" applyProtection="1">
      <alignment wrapText="1"/>
      <protection locked="0"/>
    </xf>
    <xf numFmtId="0" fontId="153" fillId="0" borderId="0" xfId="1650" applyFont="1" applyFill="1" applyBorder="1" applyAlignment="1" applyProtection="1">
      <alignment wrapText="1"/>
      <protection locked="0"/>
    </xf>
    <xf numFmtId="0" fontId="153" fillId="0" borderId="0" xfId="1650" applyFont="1" applyFill="1" applyAlignment="1" applyProtection="1">
      <alignment wrapText="1"/>
      <protection locked="0"/>
    </xf>
    <xf numFmtId="0" fontId="153" fillId="0" borderId="0" xfId="1654" applyFont="1" applyFill="1" applyAlignment="1" applyProtection="1">
      <alignment horizontal="right" vertical="top"/>
      <protection locked="0"/>
    </xf>
    <xf numFmtId="0" fontId="153" fillId="0" borderId="0" xfId="1654" applyFont="1" applyFill="1" applyProtection="1">
      <protection locked="0"/>
    </xf>
    <xf numFmtId="191" fontId="153" fillId="0" borderId="0" xfId="1654" applyNumberFormat="1" applyFont="1" applyFill="1" applyBorder="1" applyAlignment="1" applyProtection="1">
      <alignment horizontal="center" wrapText="1"/>
      <protection locked="0"/>
    </xf>
    <xf numFmtId="0" fontId="23" fillId="0" borderId="0" xfId="1654" applyFont="1" applyFill="1" applyAlignment="1" applyProtection="1">
      <alignment horizontal="right" vertical="top"/>
      <protection locked="0"/>
    </xf>
    <xf numFmtId="0" fontId="153" fillId="0" borderId="0" xfId="1654" applyFont="1" applyFill="1" applyBorder="1" applyAlignment="1" applyProtection="1">
      <alignment horizontal="left" vertical="top" wrapText="1"/>
      <protection locked="0"/>
    </xf>
    <xf numFmtId="0" fontId="160" fillId="0" borderId="0" xfId="1654" applyFont="1" applyAlignment="1" applyProtection="1">
      <alignment horizontal="justify" vertical="top"/>
      <protection locked="0"/>
    </xf>
    <xf numFmtId="0" fontId="23" fillId="0" borderId="0" xfId="1654" applyFont="1" applyFill="1" applyProtection="1">
      <protection locked="0"/>
    </xf>
    <xf numFmtId="0" fontId="154" fillId="0" borderId="32" xfId="1654" applyFont="1" applyBorder="1" applyAlignment="1" applyProtection="1">
      <alignment horizontal="right"/>
      <protection locked="0"/>
    </xf>
    <xf numFmtId="2" fontId="153" fillId="0" borderId="0" xfId="1650" applyNumberFormat="1" applyFont="1" applyFill="1" applyBorder="1" applyAlignment="1" applyProtection="1">
      <alignment wrapText="1"/>
      <protection locked="0"/>
    </xf>
    <xf numFmtId="0" fontId="153" fillId="0" borderId="33" xfId="1650" applyFont="1" applyFill="1" applyBorder="1" applyAlignment="1" applyProtection="1">
      <alignment horizontal="center" wrapText="1"/>
      <protection locked="0"/>
    </xf>
    <xf numFmtId="0" fontId="160" fillId="0" borderId="0" xfId="1654" applyFont="1" applyAlignment="1" applyProtection="1">
      <alignment horizontal="center" vertical="top" wrapText="1"/>
      <protection locked="0"/>
    </xf>
    <xf numFmtId="0" fontId="154" fillId="0" borderId="0" xfId="1654" applyFont="1" applyBorder="1" applyAlignment="1" applyProtection="1">
      <alignment horizontal="right"/>
      <protection locked="0"/>
    </xf>
    <xf numFmtId="0" fontId="160" fillId="0" borderId="0" xfId="1654" applyFont="1" applyAlignment="1" applyProtection="1">
      <alignment horizontal="justify" vertical="top" wrapText="1"/>
      <protection locked="0"/>
    </xf>
    <xf numFmtId="4" fontId="153" fillId="0" borderId="0" xfId="1654" applyNumberFormat="1" applyFont="1" applyFill="1" applyAlignment="1" applyProtection="1">
      <alignment horizontal="right" wrapText="1"/>
      <protection locked="0"/>
    </xf>
    <xf numFmtId="49" fontId="153" fillId="0" borderId="0" xfId="1654" applyNumberFormat="1" applyFont="1" applyFill="1" applyAlignment="1" applyProtection="1">
      <alignment horizontal="left" vertical="top" wrapText="1" readingOrder="1"/>
      <protection locked="0"/>
    </xf>
    <xf numFmtId="0" fontId="160" fillId="0" borderId="0" xfId="1654" applyFont="1" applyFill="1" applyProtection="1">
      <protection locked="0"/>
    </xf>
    <xf numFmtId="0" fontId="153" fillId="0" borderId="20" xfId="1654" applyFont="1" applyFill="1" applyBorder="1" applyProtection="1">
      <protection locked="0"/>
    </xf>
    <xf numFmtId="0" fontId="153" fillId="0" borderId="0" xfId="1654" applyFont="1" applyFill="1" applyBorder="1" applyProtection="1">
      <protection locked="0"/>
    </xf>
    <xf numFmtId="0" fontId="153" fillId="0" borderId="0" xfId="1650" applyFont="1" applyFill="1" applyBorder="1" applyAlignment="1" applyProtection="1">
      <alignment horizontal="center" wrapText="1"/>
      <protection locked="0"/>
    </xf>
    <xf numFmtId="0" fontId="160" fillId="0" borderId="0" xfId="1654" applyFont="1" applyFill="1" applyAlignment="1" applyProtection="1">
      <alignment horizontal="justify" vertical="top"/>
      <protection locked="0"/>
    </xf>
    <xf numFmtId="0" fontId="160" fillId="0" borderId="0" xfId="1656" applyFont="1" applyFill="1" applyProtection="1">
      <protection locked="0"/>
    </xf>
    <xf numFmtId="0" fontId="160" fillId="0" borderId="0" xfId="1655" applyFont="1" applyFill="1" applyBorder="1" applyAlignment="1" applyProtection="1">
      <alignment vertical="top"/>
      <protection locked="0"/>
    </xf>
    <xf numFmtId="4" fontId="154" fillId="0" borderId="32" xfId="1654" applyNumberFormat="1" applyFont="1" applyBorder="1" applyAlignment="1" applyProtection="1">
      <alignment horizontal="right" vertical="top" wrapText="1"/>
      <protection locked="0"/>
    </xf>
    <xf numFmtId="4" fontId="154" fillId="0" borderId="0" xfId="1654" applyNumberFormat="1" applyFont="1" applyBorder="1" applyAlignment="1" applyProtection="1">
      <alignment horizontal="right" vertical="top" wrapText="1"/>
      <protection locked="0"/>
    </xf>
    <xf numFmtId="4" fontId="154" fillId="0" borderId="0" xfId="1654" applyNumberFormat="1" applyFont="1" applyAlignment="1" applyProtection="1">
      <alignment horizontal="justify" vertical="top" wrapText="1"/>
      <protection locked="0"/>
    </xf>
    <xf numFmtId="0" fontId="153" fillId="0" borderId="0" xfId="1654" applyFont="1" applyFill="1" applyBorder="1" applyAlignment="1" applyProtection="1">
      <alignment horizontal="justify" vertical="center" wrapText="1"/>
      <protection locked="0"/>
    </xf>
    <xf numFmtId="191" fontId="153" fillId="0" borderId="0" xfId="1654" applyNumberFormat="1" applyFont="1" applyFill="1" applyAlignment="1" applyProtection="1">
      <alignment horizontal="right"/>
      <protection locked="0"/>
    </xf>
    <xf numFmtId="191" fontId="153" fillId="0" borderId="0" xfId="1654" applyNumberFormat="1" applyFont="1" applyFill="1" applyBorder="1" applyAlignment="1" applyProtection="1">
      <alignment horizontal="center"/>
      <protection locked="0"/>
    </xf>
    <xf numFmtId="0" fontId="153" fillId="0" borderId="0" xfId="1654" applyFont="1" applyBorder="1" applyProtection="1">
      <protection locked="0"/>
    </xf>
    <xf numFmtId="191" fontId="153" fillId="0" borderId="0" xfId="1654" applyNumberFormat="1" applyFont="1" applyFill="1" applyAlignment="1" applyProtection="1">
      <alignment horizontal="justify" vertical="top" wrapText="1"/>
      <protection locked="0"/>
    </xf>
    <xf numFmtId="4" fontId="154" fillId="0" borderId="32" xfId="1654" applyNumberFormat="1" applyFont="1" applyFill="1" applyBorder="1" applyAlignment="1" applyProtection="1">
      <alignment horizontal="right" vertical="top" wrapText="1"/>
      <protection locked="0"/>
    </xf>
    <xf numFmtId="4" fontId="154" fillId="0" borderId="0" xfId="1654" applyNumberFormat="1" applyFont="1" applyFill="1" applyBorder="1" applyAlignment="1" applyProtection="1">
      <alignment horizontal="right" vertical="top" wrapText="1"/>
      <protection locked="0"/>
    </xf>
    <xf numFmtId="9" fontId="100" fillId="0" borderId="25" xfId="0" applyNumberFormat="1" applyFont="1" applyBorder="1" applyProtection="1"/>
    <xf numFmtId="0" fontId="0" fillId="0" borderId="0" xfId="0"/>
    <xf numFmtId="0" fontId="0" fillId="0" borderId="0" xfId="0" applyAlignment="1">
      <alignment wrapText="1"/>
    </xf>
    <xf numFmtId="9" fontId="100" fillId="0" borderId="25" xfId="0" applyNumberFormat="1" applyFont="1" applyBorder="1" applyProtection="1">
      <protection locked="0"/>
    </xf>
  </cellXfs>
  <cellStyles count="2711">
    <cellStyle name=" 1" xfId="1"/>
    <cellStyle name=" 1 2" xfId="2"/>
    <cellStyle name="20 % – Poudarek1 2" xfId="3"/>
    <cellStyle name="20 % – Poudarek1 2 2" xfId="4"/>
    <cellStyle name="20 % – Poudarek1 2 2 2" xfId="5"/>
    <cellStyle name="20 % – Poudarek1 2 2 2 2" xfId="6"/>
    <cellStyle name="20 % – Poudarek1 2 2 3" xfId="7"/>
    <cellStyle name="20 % – Poudarek1 2 3" xfId="8"/>
    <cellStyle name="20 % – Poudarek1 2 3 2" xfId="9"/>
    <cellStyle name="20 % – Poudarek1 2 4" xfId="10"/>
    <cellStyle name="20 % – Poudarek1 3" xfId="11"/>
    <cellStyle name="20 % – Poudarek1 3 2" xfId="12"/>
    <cellStyle name="20 % – Poudarek1 3 2 2" xfId="13"/>
    <cellStyle name="20 % – Poudarek1 3 2 2 2" xfId="14"/>
    <cellStyle name="20 % – Poudarek1 3 2 3" xfId="15"/>
    <cellStyle name="20 % – Poudarek1 3 3" xfId="16"/>
    <cellStyle name="20 % – Poudarek1 3 3 2" xfId="17"/>
    <cellStyle name="20 % – Poudarek1 3 4" xfId="18"/>
    <cellStyle name="20 % – Poudarek1 4" xfId="19"/>
    <cellStyle name="20 % – Poudarek2 2" xfId="20"/>
    <cellStyle name="20 % – Poudarek2 2 2" xfId="21"/>
    <cellStyle name="20 % – Poudarek2 2 2 2" xfId="22"/>
    <cellStyle name="20 % – Poudarek2 2 2 2 2" xfId="23"/>
    <cellStyle name="20 % – Poudarek2 2 2 3" xfId="24"/>
    <cellStyle name="20 % – Poudarek2 2 3" xfId="25"/>
    <cellStyle name="20 % – Poudarek2 2 3 2" xfId="26"/>
    <cellStyle name="20 % – Poudarek2 2 4" xfId="27"/>
    <cellStyle name="20 % – Poudarek2 3" xfId="28"/>
    <cellStyle name="20 % – Poudarek2 3 2" xfId="29"/>
    <cellStyle name="20 % – Poudarek2 3 2 2" xfId="30"/>
    <cellStyle name="20 % – Poudarek2 3 2 2 2" xfId="31"/>
    <cellStyle name="20 % – Poudarek2 3 2 3" xfId="32"/>
    <cellStyle name="20 % – Poudarek2 3 3" xfId="33"/>
    <cellStyle name="20 % – Poudarek2 3 3 2" xfId="34"/>
    <cellStyle name="20 % – Poudarek2 3 4" xfId="35"/>
    <cellStyle name="20 % – Poudarek2 4" xfId="36"/>
    <cellStyle name="20 % – Poudarek3 2" xfId="37"/>
    <cellStyle name="20 % – Poudarek3 2 2" xfId="38"/>
    <cellStyle name="20 % – Poudarek3 2 2 2" xfId="39"/>
    <cellStyle name="20 % – Poudarek3 2 3" xfId="40"/>
    <cellStyle name="20 % – Poudarek3 3" xfId="41"/>
    <cellStyle name="20 % – Poudarek4 2" xfId="42"/>
    <cellStyle name="20 % – Poudarek4 2 2" xfId="43"/>
    <cellStyle name="20 % – Poudarek4 2 2 2" xfId="44"/>
    <cellStyle name="20 % – Poudarek4 2 2 2 2" xfId="45"/>
    <cellStyle name="20 % – Poudarek4 2 2 3" xfId="46"/>
    <cellStyle name="20 % – Poudarek4 2 3" xfId="47"/>
    <cellStyle name="20 % – Poudarek4 2 3 2" xfId="48"/>
    <cellStyle name="20 % – Poudarek4 2 4" xfId="49"/>
    <cellStyle name="20 % – Poudarek4 3" xfId="50"/>
    <cellStyle name="20 % – Poudarek4 3 2" xfId="51"/>
    <cellStyle name="20 % – Poudarek4 3 2 2" xfId="52"/>
    <cellStyle name="20 % – Poudarek4 3 3" xfId="53"/>
    <cellStyle name="20 % – Poudarek4 4" xfId="54"/>
    <cellStyle name="20 % – Poudarek5 2" xfId="55"/>
    <cellStyle name="20 % – Poudarek5 2 2" xfId="56"/>
    <cellStyle name="20 % – Poudarek5 2 2 2" xfId="57"/>
    <cellStyle name="20 % – Poudarek5 2 2 2 2" xfId="58"/>
    <cellStyle name="20 % – Poudarek5 2 2 3" xfId="59"/>
    <cellStyle name="20 % – Poudarek5 2 3" xfId="60"/>
    <cellStyle name="20 % – Poudarek5 2 3 2" xfId="61"/>
    <cellStyle name="20 % – Poudarek5 2 4" xfId="62"/>
    <cellStyle name="20 % – Poudarek5 3" xfId="63"/>
    <cellStyle name="20 % – Poudarek5 3 2" xfId="64"/>
    <cellStyle name="20 % – Poudarek5 3 2 2" xfId="65"/>
    <cellStyle name="20 % – Poudarek5 3 2 2 2" xfId="66"/>
    <cellStyle name="20 % – Poudarek5 3 2 3" xfId="67"/>
    <cellStyle name="20 % – Poudarek5 3 3" xfId="68"/>
    <cellStyle name="20 % – Poudarek5 3 3 2" xfId="69"/>
    <cellStyle name="20 % – Poudarek5 3 4" xfId="70"/>
    <cellStyle name="20 % – Poudarek5 4" xfId="71"/>
    <cellStyle name="20 % – Poudarek6 2" xfId="72"/>
    <cellStyle name="20 % – Poudarek6 2 2" xfId="73"/>
    <cellStyle name="20 % – Poudarek6 2 2 2" xfId="74"/>
    <cellStyle name="20 % – Poudarek6 2 2 2 2" xfId="75"/>
    <cellStyle name="20 % – Poudarek6 2 2 3" xfId="76"/>
    <cellStyle name="20 % – Poudarek6 2 3" xfId="77"/>
    <cellStyle name="20 % – Poudarek6 2 3 2" xfId="78"/>
    <cellStyle name="20 % – Poudarek6 2 4" xfId="79"/>
    <cellStyle name="20 % – Poudarek6 3" xfId="80"/>
    <cellStyle name="20 % – Poudarek6 3 2" xfId="81"/>
    <cellStyle name="20 % – Poudarek6 3 2 2" xfId="82"/>
    <cellStyle name="20 % – Poudarek6 3 3" xfId="83"/>
    <cellStyle name="20 % – Poudarek6 4" xfId="84"/>
    <cellStyle name="20% - Accent1" xfId="85"/>
    <cellStyle name="20% - Accent1 1" xfId="86"/>
    <cellStyle name="20% - Accent1 1 2" xfId="87"/>
    <cellStyle name="20% - Accent1 1 2 2" xfId="88"/>
    <cellStyle name="20% - Accent1 1 3" xfId="89"/>
    <cellStyle name="20% - Accent1 1 4" xfId="90"/>
    <cellStyle name="20% - Accent1 1 4 2" xfId="91"/>
    <cellStyle name="20% - Accent1 1 4 3" xfId="92"/>
    <cellStyle name="20% - Accent1 2" xfId="93"/>
    <cellStyle name="20% - Accent1 2 2" xfId="94"/>
    <cellStyle name="20% - Accent1 2 2 2" xfId="95"/>
    <cellStyle name="20% - Accent1 2 3" xfId="96"/>
    <cellStyle name="20% - Accent1 3" xfId="97"/>
    <cellStyle name="20% - Accent1 3 2" xfId="98"/>
    <cellStyle name="20% - Accent1 3 2 2" xfId="99"/>
    <cellStyle name="20% - Accent1 3 3" xfId="100"/>
    <cellStyle name="20% - Accent1 4" xfId="101"/>
    <cellStyle name="20% - Accent1 4 2" xfId="102"/>
    <cellStyle name="20% - Accent1 4 2 2" xfId="103"/>
    <cellStyle name="20% - Accent1 4 3" xfId="104"/>
    <cellStyle name="20% - Accent1 5" xfId="105"/>
    <cellStyle name="20% - Accent1 5 2" xfId="106"/>
    <cellStyle name="20% - Accent1 5 2 2" xfId="107"/>
    <cellStyle name="20% - Accent1 5 3" xfId="108"/>
    <cellStyle name="20% - Accent1 6" xfId="109"/>
    <cellStyle name="20% - Accent1 6 2" xfId="110"/>
    <cellStyle name="20% - Accent1 6 2 2" xfId="111"/>
    <cellStyle name="20% - Accent1 6 3" xfId="112"/>
    <cellStyle name="20% - Accent2" xfId="113"/>
    <cellStyle name="20% - Accent2 1" xfId="114"/>
    <cellStyle name="20% - Accent2 1 2" xfId="115"/>
    <cellStyle name="20% - Accent2 2" xfId="116"/>
    <cellStyle name="20% - Accent2 2 2" xfId="117"/>
    <cellStyle name="20% - Accent2 3" xfId="118"/>
    <cellStyle name="20% - Accent2 3 2" xfId="119"/>
    <cellStyle name="20% - Accent2 4" xfId="120"/>
    <cellStyle name="20% - Accent2 4 2" xfId="121"/>
    <cellStyle name="20% - Accent2 5" xfId="122"/>
    <cellStyle name="20% - Accent2 5 2" xfId="123"/>
    <cellStyle name="20% - Accent2 6" xfId="124"/>
    <cellStyle name="20% - Accent2 6 2" xfId="125"/>
    <cellStyle name="20% - Accent3" xfId="126"/>
    <cellStyle name="20% - Accent3 1" xfId="127"/>
    <cellStyle name="20% - Accent3 1 2" xfId="128"/>
    <cellStyle name="20% - Accent3 1 2 2" xfId="129"/>
    <cellStyle name="20% - Accent3 1 3" xfId="130"/>
    <cellStyle name="20% - Accent3 2" xfId="131"/>
    <cellStyle name="20% - Accent3 2 2" xfId="132"/>
    <cellStyle name="20% - Accent3 2 2 2" xfId="133"/>
    <cellStyle name="20% - Accent3 2 3" xfId="134"/>
    <cellStyle name="20% - Accent3 3" xfId="135"/>
    <cellStyle name="20% - Accent3 3 2" xfId="136"/>
    <cellStyle name="20% - Accent3 3 2 2" xfId="137"/>
    <cellStyle name="20% - Accent3 3 3" xfId="138"/>
    <cellStyle name="20% - Accent3 4" xfId="139"/>
    <cellStyle name="20% - Accent3 4 2" xfId="140"/>
    <cellStyle name="20% - Accent3 4 2 2" xfId="141"/>
    <cellStyle name="20% - Accent3 4 3" xfId="142"/>
    <cellStyle name="20% - Accent3 5" xfId="143"/>
    <cellStyle name="20% - Accent3 5 2" xfId="144"/>
    <cellStyle name="20% - Accent3 5 2 2" xfId="145"/>
    <cellStyle name="20% - Accent3 5 3" xfId="146"/>
    <cellStyle name="20% - Accent3 6" xfId="147"/>
    <cellStyle name="20% - Accent3 6 2" xfId="148"/>
    <cellStyle name="20% - Accent3 6 2 2" xfId="149"/>
    <cellStyle name="20% - Accent3 6 3" xfId="150"/>
    <cellStyle name="20% - Accent4" xfId="151"/>
    <cellStyle name="20% - Accent4 1" xfId="152"/>
    <cellStyle name="20% - Accent4 1 2" xfId="153"/>
    <cellStyle name="20% - Accent4 1 2 2" xfId="154"/>
    <cellStyle name="20% - Accent4 1 3" xfId="155"/>
    <cellStyle name="20% - Accent4 2" xfId="156"/>
    <cellStyle name="20% - Accent4 2 2" xfId="157"/>
    <cellStyle name="20% - Accent4 2 2 2" xfId="158"/>
    <cellStyle name="20% - Accent4 2 3" xfId="159"/>
    <cellStyle name="20% - Accent4 3" xfId="160"/>
    <cellStyle name="20% - Accent4 3 2" xfId="161"/>
    <cellStyle name="20% - Accent4 3 2 2" xfId="162"/>
    <cellStyle name="20% - Accent4 3 3" xfId="163"/>
    <cellStyle name="20% - Accent4 4" xfId="164"/>
    <cellStyle name="20% - Accent4 4 2" xfId="165"/>
    <cellStyle name="20% - Accent4 4 2 2" xfId="166"/>
    <cellStyle name="20% - Accent4 4 3" xfId="167"/>
    <cellStyle name="20% - Accent4 5" xfId="168"/>
    <cellStyle name="20% - Accent4 5 2" xfId="169"/>
    <cellStyle name="20% - Accent4 5 2 2" xfId="170"/>
    <cellStyle name="20% - Accent4 5 3" xfId="171"/>
    <cellStyle name="20% - Accent4 6" xfId="172"/>
    <cellStyle name="20% - Accent4 6 2" xfId="173"/>
    <cellStyle name="20% - Accent4 6 2 2" xfId="174"/>
    <cellStyle name="20% - Accent4 6 3" xfId="175"/>
    <cellStyle name="20% - Accent5" xfId="176"/>
    <cellStyle name="20% - Accent5 1" xfId="177"/>
    <cellStyle name="20% - Accent5 1 2" xfId="178"/>
    <cellStyle name="20% - Accent5 1 2 2" xfId="179"/>
    <cellStyle name="20% - Accent5 1 3" xfId="180"/>
    <cellStyle name="20% - Accent5 2" xfId="181"/>
    <cellStyle name="20% - Accent5 2 2" xfId="182"/>
    <cellStyle name="20% - Accent5 2 2 2" xfId="183"/>
    <cellStyle name="20% - Accent5 2 3" xfId="184"/>
    <cellStyle name="20% - Accent5 3" xfId="185"/>
    <cellStyle name="20% - Accent5 3 2" xfId="186"/>
    <cellStyle name="20% - Accent5 3 2 2" xfId="187"/>
    <cellStyle name="20% - Accent5 3 3" xfId="188"/>
    <cellStyle name="20% - Accent5 4" xfId="189"/>
    <cellStyle name="20% - Accent5 4 2" xfId="190"/>
    <cellStyle name="20% - Accent5 4 2 2" xfId="191"/>
    <cellStyle name="20% - Accent5 4 3" xfId="192"/>
    <cellStyle name="20% - Accent5 5" xfId="193"/>
    <cellStyle name="20% - Accent5 5 2" xfId="194"/>
    <cellStyle name="20% - Accent5 5 2 2" xfId="195"/>
    <cellStyle name="20% - Accent5 5 3" xfId="196"/>
    <cellStyle name="20% - Accent5 6" xfId="197"/>
    <cellStyle name="20% - Accent5 6 2" xfId="198"/>
    <cellStyle name="20% - Accent5 6 2 2" xfId="199"/>
    <cellStyle name="20% - Accent5 6 3" xfId="200"/>
    <cellStyle name="20% - Accent6" xfId="201"/>
    <cellStyle name="20% - Accent6 1" xfId="202"/>
    <cellStyle name="20% - Accent6 1 2" xfId="203"/>
    <cellStyle name="20% - Accent6 1 2 2" xfId="204"/>
    <cellStyle name="20% - Accent6 1 3" xfId="205"/>
    <cellStyle name="20% - Accent6 2" xfId="206"/>
    <cellStyle name="20% - Accent6 2 2" xfId="207"/>
    <cellStyle name="20% - Accent6 2 2 2" xfId="208"/>
    <cellStyle name="20% - Accent6 2 3" xfId="209"/>
    <cellStyle name="20% - Accent6 3" xfId="210"/>
    <cellStyle name="20% - Accent6 3 2" xfId="211"/>
    <cellStyle name="20% - Accent6 3 2 2" xfId="212"/>
    <cellStyle name="20% - Accent6 3 3" xfId="213"/>
    <cellStyle name="20% - Accent6 4" xfId="214"/>
    <cellStyle name="20% - Accent6 4 2" xfId="215"/>
    <cellStyle name="20% - Accent6 4 2 2" xfId="216"/>
    <cellStyle name="20% - Accent6 4 3" xfId="217"/>
    <cellStyle name="20% - Accent6 5" xfId="218"/>
    <cellStyle name="20% - Accent6 5 2" xfId="219"/>
    <cellStyle name="20% - Accent6 5 2 2" xfId="220"/>
    <cellStyle name="20% - Accent6 5 3" xfId="221"/>
    <cellStyle name="20% - Accent6 6" xfId="222"/>
    <cellStyle name="20% - Accent6 6 2" xfId="223"/>
    <cellStyle name="20% - Accent6 6 2 2" xfId="224"/>
    <cellStyle name="20% - Accent6 6 3" xfId="225"/>
    <cellStyle name="40 % – Poudarek1 2" xfId="226"/>
    <cellStyle name="40 % – Poudarek1 2 2" xfId="227"/>
    <cellStyle name="40 % – Poudarek1 2 2 2" xfId="228"/>
    <cellStyle name="40 % – Poudarek1 2 3" xfId="229"/>
    <cellStyle name="40 % – Poudarek1 3" xfId="230"/>
    <cellStyle name="40 % – Poudarek2 2" xfId="231"/>
    <cellStyle name="40 % – Poudarek2 2 2" xfId="232"/>
    <cellStyle name="40 % – Poudarek2 2 2 2" xfId="233"/>
    <cellStyle name="40 % – Poudarek2 2 3" xfId="234"/>
    <cellStyle name="40 % – Poudarek2 3" xfId="235"/>
    <cellStyle name="40 % – Poudarek3 2" xfId="236"/>
    <cellStyle name="40 % – Poudarek3 2 2" xfId="237"/>
    <cellStyle name="40 % – Poudarek3 2 2 2" xfId="238"/>
    <cellStyle name="40 % – Poudarek3 2 2 2 2" xfId="239"/>
    <cellStyle name="40 % – Poudarek3 2 2 3" xfId="240"/>
    <cellStyle name="40 % – Poudarek3 2 3" xfId="241"/>
    <cellStyle name="40 % – Poudarek3 2 3 2" xfId="242"/>
    <cellStyle name="40 % – Poudarek3 2 4" xfId="243"/>
    <cellStyle name="40 % – Poudarek3 3" xfId="244"/>
    <cellStyle name="40 % – Poudarek4 2" xfId="245"/>
    <cellStyle name="40 % – Poudarek4 2 2" xfId="246"/>
    <cellStyle name="40 % – Poudarek4 2 2 2" xfId="247"/>
    <cellStyle name="40 % – Poudarek4 2 2 2 2" xfId="248"/>
    <cellStyle name="40 % – Poudarek4 2 2 3" xfId="249"/>
    <cellStyle name="40 % – Poudarek4 2 3" xfId="250"/>
    <cellStyle name="40 % – Poudarek4 2 3 2" xfId="251"/>
    <cellStyle name="40 % – Poudarek4 2 4" xfId="252"/>
    <cellStyle name="40 % – Poudarek4 3" xfId="253"/>
    <cellStyle name="40 % – Poudarek4 3 2" xfId="254"/>
    <cellStyle name="40 % – Poudarek4 3 2 2" xfId="255"/>
    <cellStyle name="40 % – Poudarek4 3 3" xfId="256"/>
    <cellStyle name="40 % – Poudarek4 4" xfId="257"/>
    <cellStyle name="40 % – Poudarek5 2" xfId="258"/>
    <cellStyle name="40 % – Poudarek5 2 2" xfId="259"/>
    <cellStyle name="40 % – Poudarek5 2 2 2" xfId="260"/>
    <cellStyle name="40 % – Poudarek5 2 3" xfId="261"/>
    <cellStyle name="40 % – Poudarek5 3" xfId="262"/>
    <cellStyle name="40 % – Poudarek6 2" xfId="263"/>
    <cellStyle name="40 % – Poudarek6 2 2" xfId="264"/>
    <cellStyle name="40 % – Poudarek6 2 2 2" xfId="265"/>
    <cellStyle name="40 % – Poudarek6 2 2 2 2" xfId="266"/>
    <cellStyle name="40 % – Poudarek6 2 2 3" xfId="267"/>
    <cellStyle name="40 % – Poudarek6 2 3" xfId="268"/>
    <cellStyle name="40 % – Poudarek6 2 3 2" xfId="269"/>
    <cellStyle name="40 % – Poudarek6 2 4" xfId="270"/>
    <cellStyle name="40 % – Poudarek6 3" xfId="271"/>
    <cellStyle name="40 % – Poudarek6 3 2" xfId="272"/>
    <cellStyle name="40 % – Poudarek6 3 2 2" xfId="273"/>
    <cellStyle name="40 % – Poudarek6 3 2 2 2" xfId="274"/>
    <cellStyle name="40 % – Poudarek6 3 2 3" xfId="275"/>
    <cellStyle name="40 % – Poudarek6 3 3" xfId="276"/>
    <cellStyle name="40 % – Poudarek6 3 3 2" xfId="277"/>
    <cellStyle name="40 % – Poudarek6 3 4" xfId="278"/>
    <cellStyle name="40 % – Poudarek6 4" xfId="279"/>
    <cellStyle name="40% - Accent1" xfId="280"/>
    <cellStyle name="40% - Accent1 1" xfId="281"/>
    <cellStyle name="40% - Accent1 1 2" xfId="282"/>
    <cellStyle name="40% - Accent1 1 2 2" xfId="283"/>
    <cellStyle name="40% - Accent1 1 3" xfId="284"/>
    <cellStyle name="40% - Accent1 2" xfId="285"/>
    <cellStyle name="40% - Accent1 2 2" xfId="286"/>
    <cellStyle name="40% - Accent1 2 2 2" xfId="287"/>
    <cellStyle name="40% - Accent1 2 3" xfId="288"/>
    <cellStyle name="40% - Accent1 3" xfId="289"/>
    <cellStyle name="40% - Accent1 3 2" xfId="290"/>
    <cellStyle name="40% - Accent1 3 2 2" xfId="291"/>
    <cellStyle name="40% - Accent1 3 3" xfId="292"/>
    <cellStyle name="40% - Accent1 4" xfId="293"/>
    <cellStyle name="40% - Accent1 4 2" xfId="294"/>
    <cellStyle name="40% - Accent1 4 2 2" xfId="295"/>
    <cellStyle name="40% - Accent1 4 3" xfId="296"/>
    <cellStyle name="40% - Accent1 5" xfId="297"/>
    <cellStyle name="40% - Accent1 5 2" xfId="298"/>
    <cellStyle name="40% - Accent1 5 2 2" xfId="299"/>
    <cellStyle name="40% - Accent1 5 3" xfId="300"/>
    <cellStyle name="40% - Accent1 6" xfId="301"/>
    <cellStyle name="40% - Accent1 6 2" xfId="302"/>
    <cellStyle name="40% - Accent1 6 2 2" xfId="303"/>
    <cellStyle name="40% - Accent1 6 3" xfId="304"/>
    <cellStyle name="40% - Accent2" xfId="305"/>
    <cellStyle name="40% - Accent2 1" xfId="306"/>
    <cellStyle name="40% - Accent2 1 2" xfId="307"/>
    <cellStyle name="40% - Accent2 2" xfId="308"/>
    <cellStyle name="40% - Accent2 2 2" xfId="309"/>
    <cellStyle name="40% - Accent2 3" xfId="310"/>
    <cellStyle name="40% - Accent2 3 2" xfId="311"/>
    <cellStyle name="40% - Accent2 4" xfId="312"/>
    <cellStyle name="40% - Accent2 4 2" xfId="313"/>
    <cellStyle name="40% - Accent2 5" xfId="314"/>
    <cellStyle name="40% - Accent2 5 2" xfId="315"/>
    <cellStyle name="40% - Accent2 6" xfId="316"/>
    <cellStyle name="40% - Accent2 6 2" xfId="317"/>
    <cellStyle name="40% - Accent3" xfId="318"/>
    <cellStyle name="40% - Accent3 1" xfId="319"/>
    <cellStyle name="40% - Accent3 1 2" xfId="320"/>
    <cellStyle name="40% - Accent3 2" xfId="321"/>
    <cellStyle name="40% - Accent3 2 2" xfId="322"/>
    <cellStyle name="40% - Accent3 3" xfId="323"/>
    <cellStyle name="40% - Accent3 3 2" xfId="324"/>
    <cellStyle name="40% - Accent3 4" xfId="325"/>
    <cellStyle name="40% - Accent3 4 2" xfId="326"/>
    <cellStyle name="40% - Accent3 5" xfId="327"/>
    <cellStyle name="40% - Accent3 5 2" xfId="328"/>
    <cellStyle name="40% - Accent3 6" xfId="329"/>
    <cellStyle name="40% - Accent3 6 2" xfId="330"/>
    <cellStyle name="40% - Accent4" xfId="331"/>
    <cellStyle name="40% - Accent4 1" xfId="332"/>
    <cellStyle name="40% - Accent4 1 2" xfId="333"/>
    <cellStyle name="40% - Accent4 1 2 2" xfId="334"/>
    <cellStyle name="40% - Accent4 1 3" xfId="335"/>
    <cellStyle name="40% - Accent4 2" xfId="336"/>
    <cellStyle name="40% - Accent4 2 2" xfId="337"/>
    <cellStyle name="40% - Accent4 2 2 2" xfId="338"/>
    <cellStyle name="40% - Accent4 2 3" xfId="339"/>
    <cellStyle name="40% - Accent4 3" xfId="340"/>
    <cellStyle name="40% - Accent4 3 2" xfId="341"/>
    <cellStyle name="40% - Accent4 3 2 2" xfId="342"/>
    <cellStyle name="40% - Accent4 3 3" xfId="343"/>
    <cellStyle name="40% - Accent4 4" xfId="344"/>
    <cellStyle name="40% - Accent4 4 2" xfId="345"/>
    <cellStyle name="40% - Accent4 4 2 2" xfId="346"/>
    <cellStyle name="40% - Accent4 4 3" xfId="347"/>
    <cellStyle name="40% - Accent4 5" xfId="348"/>
    <cellStyle name="40% - Accent4 5 2" xfId="349"/>
    <cellStyle name="40% - Accent4 5 2 2" xfId="350"/>
    <cellStyle name="40% - Accent4 5 3" xfId="351"/>
    <cellStyle name="40% - Accent4 6" xfId="352"/>
    <cellStyle name="40% - Accent4 6 2" xfId="353"/>
    <cellStyle name="40% - Accent4 6 2 2" xfId="354"/>
    <cellStyle name="40% - Accent4 6 3" xfId="355"/>
    <cellStyle name="40% - Accent5" xfId="356"/>
    <cellStyle name="40% - Accent5 1" xfId="357"/>
    <cellStyle name="40% - Accent5 1 2" xfId="358"/>
    <cellStyle name="40% - Accent5 1 2 2" xfId="359"/>
    <cellStyle name="40% - Accent5 1 3" xfId="360"/>
    <cellStyle name="40% - Accent5 2" xfId="361"/>
    <cellStyle name="40% - Accent5 2 2" xfId="362"/>
    <cellStyle name="40% - Accent5 2 2 2" xfId="363"/>
    <cellStyle name="40% - Accent5 2 3" xfId="364"/>
    <cellStyle name="40% - Accent5 3" xfId="365"/>
    <cellStyle name="40% - Accent5 3 2" xfId="366"/>
    <cellStyle name="40% - Accent5 3 2 2" xfId="367"/>
    <cellStyle name="40% - Accent5 3 3" xfId="368"/>
    <cellStyle name="40% - Accent5 4" xfId="369"/>
    <cellStyle name="40% - Accent5 4 2" xfId="370"/>
    <cellStyle name="40% - Accent5 4 2 2" xfId="371"/>
    <cellStyle name="40% - Accent5 4 3" xfId="372"/>
    <cellStyle name="40% - Accent5 5" xfId="373"/>
    <cellStyle name="40% - Accent5 5 2" xfId="374"/>
    <cellStyle name="40% - Accent5 5 2 2" xfId="375"/>
    <cellStyle name="40% - Accent5 5 3" xfId="376"/>
    <cellStyle name="40% - Accent5 6" xfId="377"/>
    <cellStyle name="40% - Accent5 6 2" xfId="378"/>
    <cellStyle name="40% - Accent5 6 2 2" xfId="379"/>
    <cellStyle name="40% - Accent5 6 3" xfId="380"/>
    <cellStyle name="40% - Accent6" xfId="381"/>
    <cellStyle name="40% - Accent6 1" xfId="382"/>
    <cellStyle name="40% - Accent6 1 2" xfId="383"/>
    <cellStyle name="40% - Accent6 1 2 2" xfId="384"/>
    <cellStyle name="40% - Accent6 1 3" xfId="385"/>
    <cellStyle name="40% - Accent6 2" xfId="386"/>
    <cellStyle name="40% - Accent6 2 2" xfId="387"/>
    <cellStyle name="40% - Accent6 2 2 2" xfId="388"/>
    <cellStyle name="40% - Accent6 2 3" xfId="389"/>
    <cellStyle name="40% - Accent6 3" xfId="390"/>
    <cellStyle name="40% - Accent6 3 2" xfId="391"/>
    <cellStyle name="40% - Accent6 3 2 2" xfId="392"/>
    <cellStyle name="40% - Accent6 3 3" xfId="393"/>
    <cellStyle name="40% - Accent6 4" xfId="394"/>
    <cellStyle name="40% - Accent6 4 2" xfId="395"/>
    <cellStyle name="40% - Accent6 4 2 2" xfId="396"/>
    <cellStyle name="40% - Accent6 4 3" xfId="397"/>
    <cellStyle name="40% - Accent6 5" xfId="398"/>
    <cellStyle name="40% - Accent6 5 2" xfId="399"/>
    <cellStyle name="40% - Accent6 5 2 2" xfId="400"/>
    <cellStyle name="40% - Accent6 5 3" xfId="401"/>
    <cellStyle name="40% - Accent6 6" xfId="402"/>
    <cellStyle name="40% - Accent6 6 2" xfId="403"/>
    <cellStyle name="40% - Accent6 6 2 2" xfId="404"/>
    <cellStyle name="40% - Accent6 6 3" xfId="405"/>
    <cellStyle name="60 % – Poudarek1 2" xfId="406"/>
    <cellStyle name="60 % – Poudarek1 3" xfId="407"/>
    <cellStyle name="60 % – Poudarek2 2" xfId="408"/>
    <cellStyle name="60 % – Poudarek2 3" xfId="409"/>
    <cellStyle name="60 % – Poudarek3 2" xfId="410"/>
    <cellStyle name="60 % – Poudarek3 2 2" xfId="411"/>
    <cellStyle name="60 % – Poudarek3 3" xfId="412"/>
    <cellStyle name="60 % – Poudarek4 2" xfId="413"/>
    <cellStyle name="60 % – Poudarek4 2 2" xfId="414"/>
    <cellStyle name="60 % – Poudarek4 3" xfId="415"/>
    <cellStyle name="60 % – Poudarek5 2" xfId="416"/>
    <cellStyle name="60 % – Poudarek5 2 2" xfId="417"/>
    <cellStyle name="60 % – Poudarek5 3" xfId="418"/>
    <cellStyle name="60 % – Poudarek6 2" xfId="419"/>
    <cellStyle name="60 % – Poudarek6 2 2" xfId="420"/>
    <cellStyle name="60 % – Poudarek6 3" xfId="421"/>
    <cellStyle name="60 % – Poudarek6 4" xfId="422"/>
    <cellStyle name="60% - Accent1" xfId="423"/>
    <cellStyle name="60% - Accent1 1" xfId="424"/>
    <cellStyle name="60% - Accent1 1 2" xfId="425"/>
    <cellStyle name="60% - Accent1 2" xfId="426"/>
    <cellStyle name="60% - Accent1 2 2" xfId="427"/>
    <cellStyle name="60% - Accent1 3" xfId="428"/>
    <cellStyle name="60% - Accent1 3 2" xfId="429"/>
    <cellStyle name="60% - Accent1 4" xfId="430"/>
    <cellStyle name="60% - Accent1 4 2" xfId="431"/>
    <cellStyle name="60% - Accent1 5" xfId="432"/>
    <cellStyle name="60% - Accent1 5 2" xfId="433"/>
    <cellStyle name="60% - Accent1 6" xfId="434"/>
    <cellStyle name="60% - Accent1 6 2" xfId="435"/>
    <cellStyle name="60% - Accent2" xfId="436"/>
    <cellStyle name="60% - Accent2 1" xfId="437"/>
    <cellStyle name="60% - Accent2 1 2" xfId="438"/>
    <cellStyle name="60% - Accent2 2" xfId="439"/>
    <cellStyle name="60% - Accent2 2 2" xfId="440"/>
    <cellStyle name="60% - Accent2 3" xfId="441"/>
    <cellStyle name="60% - Accent2 3 2" xfId="442"/>
    <cellStyle name="60% - Accent2 4" xfId="443"/>
    <cellStyle name="60% - Accent2 4 2" xfId="444"/>
    <cellStyle name="60% - Accent2 5" xfId="445"/>
    <cellStyle name="60% - Accent2 5 2" xfId="446"/>
    <cellStyle name="60% - Accent2 6" xfId="447"/>
    <cellStyle name="60% - Accent2 6 2" xfId="448"/>
    <cellStyle name="60% - Accent3" xfId="449"/>
    <cellStyle name="60% - Accent3 1" xfId="450"/>
    <cellStyle name="60% - Accent3 1 2" xfId="451"/>
    <cellStyle name="60% - Accent3 2" xfId="452"/>
    <cellStyle name="60% - Accent3 2 2" xfId="453"/>
    <cellStyle name="60% - Accent3 3" xfId="454"/>
    <cellStyle name="60% - Accent3 3 2" xfId="455"/>
    <cellStyle name="60% - Accent3 4" xfId="456"/>
    <cellStyle name="60% - Accent3 4 2" xfId="457"/>
    <cellStyle name="60% - Accent3 5" xfId="458"/>
    <cellStyle name="60% - Accent3 5 2" xfId="459"/>
    <cellStyle name="60% - Accent3 6" xfId="460"/>
    <cellStyle name="60% - Accent3 6 2" xfId="461"/>
    <cellStyle name="60% - Accent4" xfId="462"/>
    <cellStyle name="60% - Accent4 1" xfId="463"/>
    <cellStyle name="60% - Accent4 1 2" xfId="464"/>
    <cellStyle name="60% - Accent4 2" xfId="465"/>
    <cellStyle name="60% - Accent4 2 2" xfId="466"/>
    <cellStyle name="60% - Accent4 3" xfId="467"/>
    <cellStyle name="60% - Accent4 3 2" xfId="468"/>
    <cellStyle name="60% - Accent4 4" xfId="469"/>
    <cellStyle name="60% - Accent4 4 2" xfId="470"/>
    <cellStyle name="60% - Accent4 5" xfId="471"/>
    <cellStyle name="60% - Accent4 5 2" xfId="472"/>
    <cellStyle name="60% - Accent4 6" xfId="473"/>
    <cellStyle name="60% - Accent4 6 2" xfId="474"/>
    <cellStyle name="60% - Accent5" xfId="475"/>
    <cellStyle name="60% - Accent5 1" xfId="476"/>
    <cellStyle name="60% - Accent5 1 2" xfId="477"/>
    <cellStyle name="60% - Accent5 2" xfId="478"/>
    <cellStyle name="60% - Accent5 2 2" xfId="479"/>
    <cellStyle name="60% - Accent5 3" xfId="480"/>
    <cellStyle name="60% - Accent5 3 2" xfId="481"/>
    <cellStyle name="60% - Accent5 4" xfId="482"/>
    <cellStyle name="60% - Accent5 4 2" xfId="483"/>
    <cellStyle name="60% - Accent5 5" xfId="484"/>
    <cellStyle name="60% - Accent5 5 2" xfId="485"/>
    <cellStyle name="60% - Accent5 6" xfId="486"/>
    <cellStyle name="60% - Accent5 6 2" xfId="487"/>
    <cellStyle name="60% - Accent6" xfId="488"/>
    <cellStyle name="60% - Accent6 1" xfId="489"/>
    <cellStyle name="60% - Accent6 2" xfId="490"/>
    <cellStyle name="60% - Accent6 3" xfId="491"/>
    <cellStyle name="60% - Accent6 4" xfId="492"/>
    <cellStyle name="60% - Accent6 5" xfId="493"/>
    <cellStyle name="60% - Accent6 6" xfId="494"/>
    <cellStyle name="Accent1" xfId="495"/>
    <cellStyle name="Accent1 1" xfId="496"/>
    <cellStyle name="Accent1 1 2" xfId="497"/>
    <cellStyle name="Accent1 2" xfId="498"/>
    <cellStyle name="Accent1 2 2" xfId="499"/>
    <cellStyle name="Accent1 3" xfId="500"/>
    <cellStyle name="Accent1 3 2" xfId="501"/>
    <cellStyle name="Accent1 4" xfId="502"/>
    <cellStyle name="Accent1 4 2" xfId="503"/>
    <cellStyle name="Accent1 5" xfId="504"/>
    <cellStyle name="Accent1 5 2" xfId="505"/>
    <cellStyle name="Accent1 6" xfId="506"/>
    <cellStyle name="Accent1 6 2" xfId="507"/>
    <cellStyle name="Accent1 7" xfId="508"/>
    <cellStyle name="Accent1 8" xfId="509"/>
    <cellStyle name="Accent2" xfId="510"/>
    <cellStyle name="Accent2 1" xfId="511"/>
    <cellStyle name="Accent2 1 2" xfId="512"/>
    <cellStyle name="Accent2 2" xfId="513"/>
    <cellStyle name="Accent2 2 2" xfId="514"/>
    <cellStyle name="Accent2 3" xfId="515"/>
    <cellStyle name="Accent2 3 2" xfId="516"/>
    <cellStyle name="Accent2 4" xfId="517"/>
    <cellStyle name="Accent2 4 2" xfId="518"/>
    <cellStyle name="Accent2 5" xfId="519"/>
    <cellStyle name="Accent2 5 2" xfId="520"/>
    <cellStyle name="Accent2 6" xfId="521"/>
    <cellStyle name="Accent2 6 2" xfId="522"/>
    <cellStyle name="Accent2 7" xfId="523"/>
    <cellStyle name="Accent2 8" xfId="524"/>
    <cellStyle name="Accent3" xfId="525"/>
    <cellStyle name="Accent3 1" xfId="526"/>
    <cellStyle name="Accent3 1 2" xfId="527"/>
    <cellStyle name="Accent3 2" xfId="528"/>
    <cellStyle name="Accent3 2 2" xfId="529"/>
    <cellStyle name="Accent3 3" xfId="530"/>
    <cellStyle name="Accent3 3 2" xfId="531"/>
    <cellStyle name="Accent3 4" xfId="532"/>
    <cellStyle name="Accent3 4 2" xfId="533"/>
    <cellStyle name="Accent3 5" xfId="534"/>
    <cellStyle name="Accent3 5 2" xfId="535"/>
    <cellStyle name="Accent3 6" xfId="536"/>
    <cellStyle name="Accent3 6 2" xfId="537"/>
    <cellStyle name="Accent3 7" xfId="538"/>
    <cellStyle name="Accent3 8" xfId="539"/>
    <cellStyle name="Accent4" xfId="540"/>
    <cellStyle name="Accent4 1" xfId="541"/>
    <cellStyle name="Accent4 1 2" xfId="542"/>
    <cellStyle name="Accent4 2" xfId="543"/>
    <cellStyle name="Accent4 2 2" xfId="544"/>
    <cellStyle name="Accent4 3" xfId="545"/>
    <cellStyle name="Accent4 3 2" xfId="546"/>
    <cellStyle name="Accent4 4" xfId="547"/>
    <cellStyle name="Accent4 4 2" xfId="548"/>
    <cellStyle name="Accent4 5" xfId="549"/>
    <cellStyle name="Accent4 5 2" xfId="550"/>
    <cellStyle name="Accent4 6" xfId="551"/>
    <cellStyle name="Accent4 6 2" xfId="552"/>
    <cellStyle name="Accent4 7" xfId="553"/>
    <cellStyle name="Accent4 8" xfId="554"/>
    <cellStyle name="Accent5" xfId="555"/>
    <cellStyle name="Accent5 1" xfId="556"/>
    <cellStyle name="Accent5 1 2" xfId="557"/>
    <cellStyle name="Accent5 2" xfId="558"/>
    <cellStyle name="Accent5 2 2" xfId="559"/>
    <cellStyle name="Accent5 3" xfId="560"/>
    <cellStyle name="Accent5 3 2" xfId="561"/>
    <cellStyle name="Accent5 4" xfId="562"/>
    <cellStyle name="Accent5 4 2" xfId="563"/>
    <cellStyle name="Accent5 5" xfId="564"/>
    <cellStyle name="Accent5 5 2" xfId="565"/>
    <cellStyle name="Accent5 6" xfId="566"/>
    <cellStyle name="Accent5 6 2" xfId="567"/>
    <cellStyle name="Accent5 7" xfId="568"/>
    <cellStyle name="Accent5 8" xfId="569"/>
    <cellStyle name="Accent6" xfId="570"/>
    <cellStyle name="Accent6 1" xfId="571"/>
    <cellStyle name="Accent6 1 2" xfId="572"/>
    <cellStyle name="Accent6 2" xfId="573"/>
    <cellStyle name="Accent6 2 2" xfId="574"/>
    <cellStyle name="Accent6 3" xfId="575"/>
    <cellStyle name="Accent6 3 2" xfId="576"/>
    <cellStyle name="Accent6 4" xfId="577"/>
    <cellStyle name="Accent6 4 2" xfId="578"/>
    <cellStyle name="Accent6 5" xfId="579"/>
    <cellStyle name="Accent6 5 2" xfId="580"/>
    <cellStyle name="Accent6 6" xfId="581"/>
    <cellStyle name="Accent6 6 2" xfId="582"/>
    <cellStyle name="Accent6 7" xfId="583"/>
    <cellStyle name="Accent6 8" xfId="584"/>
    <cellStyle name="Bad" xfId="585"/>
    <cellStyle name="Bad 1" xfId="586"/>
    <cellStyle name="Bad 2" xfId="587"/>
    <cellStyle name="Bad 3" xfId="588"/>
    <cellStyle name="Bad 4" xfId="589"/>
    <cellStyle name="Bad 5" xfId="590"/>
    <cellStyle name="Bad 6" xfId="591"/>
    <cellStyle name="Bad 7" xfId="592"/>
    <cellStyle name="Calculation" xfId="593"/>
    <cellStyle name="Calculation 1" xfId="594"/>
    <cellStyle name="Calculation 1 2" xfId="595"/>
    <cellStyle name="Calculation 2" xfId="596"/>
    <cellStyle name="Calculation 2 2" xfId="597"/>
    <cellStyle name="Calculation 3" xfId="598"/>
    <cellStyle name="Calculation 3 2" xfId="599"/>
    <cellStyle name="Calculation 4" xfId="600"/>
    <cellStyle name="Calculation 4 2" xfId="601"/>
    <cellStyle name="Calculation 5" xfId="602"/>
    <cellStyle name="Calculation 5 2" xfId="603"/>
    <cellStyle name="Calculation 6" xfId="604"/>
    <cellStyle name="Calculation 6 2" xfId="605"/>
    <cellStyle name="Calculation 7" xfId="606"/>
    <cellStyle name="Calculation 8" xfId="607"/>
    <cellStyle name="Check Cell" xfId="608"/>
    <cellStyle name="Check Cell 1" xfId="609"/>
    <cellStyle name="Check Cell 2" xfId="610"/>
    <cellStyle name="Check Cell 3" xfId="611"/>
    <cellStyle name="Check Cell 4" xfId="612"/>
    <cellStyle name="Check Cell 5" xfId="613"/>
    <cellStyle name="Check Cell 6" xfId="614"/>
    <cellStyle name="Check Cell 7" xfId="615"/>
    <cellStyle name="Comma 10 2" xfId="616"/>
    <cellStyle name="Comma 10 2 2" xfId="617"/>
    <cellStyle name="Comma 12 3" xfId="618"/>
    <cellStyle name="Comma 2" xfId="619"/>
    <cellStyle name="Comma 2 2" xfId="620"/>
    <cellStyle name="Comma 2 3" xfId="621"/>
    <cellStyle name="Comma 2_Popis 49-1-14 (6.4.2015-razdelitev)" xfId="622"/>
    <cellStyle name="Comma 25" xfId="623"/>
    <cellStyle name="Comma 25 2" xfId="624"/>
    <cellStyle name="Comma 6" xfId="625"/>
    <cellStyle name="Comma 6 3" xfId="626"/>
    <cellStyle name="Comma0" xfId="627"/>
    <cellStyle name="Comma0 2" xfId="628"/>
    <cellStyle name="Comma0 3" xfId="629"/>
    <cellStyle name="Currency 2" xfId="630"/>
    <cellStyle name="Currency 2 2" xfId="631"/>
    <cellStyle name="Currency 2 3" xfId="632"/>
    <cellStyle name="Currency 3" xfId="633"/>
    <cellStyle name="Dobro 2" xfId="634"/>
    <cellStyle name="Dobro 3" xfId="635"/>
    <cellStyle name="Element-delo" xfId="636"/>
    <cellStyle name="Element-delo 2" xfId="637"/>
    <cellStyle name="Euro" xfId="638"/>
    <cellStyle name="Excel Built-in Comma" xfId="639"/>
    <cellStyle name="Excel Built-in Comma [0]" xfId="640"/>
    <cellStyle name="Excel Built-in Normal" xfId="641"/>
    <cellStyle name="Excel Built-in Normal 2" xfId="642"/>
    <cellStyle name="Excel Built-in Normal 2 2" xfId="643"/>
    <cellStyle name="Excel Built-in Normal 2 2 2" xfId="644"/>
    <cellStyle name="Excel Built-in Normal 2 3" xfId="645"/>
    <cellStyle name="Excel Built-in Normal 3" xfId="646"/>
    <cellStyle name="Excel Built-in Normal 3 2" xfId="647"/>
    <cellStyle name="Excel Built-in Normal 4" xfId="648"/>
    <cellStyle name="Excel Built-in Normal 4 2" xfId="649"/>
    <cellStyle name="Excel Built-in Normal 5" xfId="650"/>
    <cellStyle name="Excel Built-in Percent" xfId="651"/>
    <cellStyle name="Explanatory Text" xfId="652"/>
    <cellStyle name="Explanatory Text 1" xfId="653"/>
    <cellStyle name="Explanatory Text 2" xfId="654"/>
    <cellStyle name="Explanatory Text 3" xfId="655"/>
    <cellStyle name="Explanatory Text 4" xfId="656"/>
    <cellStyle name="Explanatory Text 5" xfId="657"/>
    <cellStyle name="Explanatory Text 6" xfId="658"/>
    <cellStyle name="Explanatory Text 7" xfId="659"/>
    <cellStyle name="Good" xfId="660"/>
    <cellStyle name="Good 1" xfId="661"/>
    <cellStyle name="Good 1 2" xfId="662"/>
    <cellStyle name="Good 2" xfId="663"/>
    <cellStyle name="Good 2 2" xfId="664"/>
    <cellStyle name="Good 3" xfId="665"/>
    <cellStyle name="Good 3 2" xfId="666"/>
    <cellStyle name="Good 4" xfId="667"/>
    <cellStyle name="Good 4 2" xfId="668"/>
    <cellStyle name="Good 5" xfId="669"/>
    <cellStyle name="Good 5 2" xfId="670"/>
    <cellStyle name="Good 6" xfId="671"/>
    <cellStyle name="Good 6 2" xfId="672"/>
    <cellStyle name="Heading 1" xfId="673"/>
    <cellStyle name="Heading 1 1" xfId="674"/>
    <cellStyle name="Heading 1 2" xfId="675"/>
    <cellStyle name="Heading 1 3" xfId="676"/>
    <cellStyle name="Heading 1 4" xfId="677"/>
    <cellStyle name="Heading 1 5" xfId="678"/>
    <cellStyle name="Heading 1 6" xfId="679"/>
    <cellStyle name="Heading 1 7" xfId="680"/>
    <cellStyle name="Heading 2" xfId="681"/>
    <cellStyle name="Heading 2 1" xfId="682"/>
    <cellStyle name="Heading 2 2" xfId="683"/>
    <cellStyle name="Heading 2 3" xfId="684"/>
    <cellStyle name="Heading 2 4" xfId="685"/>
    <cellStyle name="Heading 2 5" xfId="686"/>
    <cellStyle name="Heading 2 6" xfId="687"/>
    <cellStyle name="Heading 2 7" xfId="688"/>
    <cellStyle name="Heading 3" xfId="689"/>
    <cellStyle name="Heading 3 1" xfId="690"/>
    <cellStyle name="Heading 3 2" xfId="691"/>
    <cellStyle name="Heading 3 3" xfId="692"/>
    <cellStyle name="Heading 3 4" xfId="693"/>
    <cellStyle name="Heading 3 5" xfId="694"/>
    <cellStyle name="Heading 3 6" xfId="695"/>
    <cellStyle name="Heading 3 7" xfId="696"/>
    <cellStyle name="Heading 4" xfId="697"/>
    <cellStyle name="Heading 4 1" xfId="698"/>
    <cellStyle name="Heading 4 2" xfId="699"/>
    <cellStyle name="Heading 4 3" xfId="700"/>
    <cellStyle name="Heading 4 4" xfId="701"/>
    <cellStyle name="Heading 4 5" xfId="702"/>
    <cellStyle name="Heading 4 6" xfId="703"/>
    <cellStyle name="Heading 4 7" xfId="704"/>
    <cellStyle name="Hiperpovezava 2" xfId="705"/>
    <cellStyle name="Hiperpovezava 3" xfId="706"/>
    <cellStyle name="Hiperpovezava 4" xfId="707"/>
    <cellStyle name="Input" xfId="708"/>
    <cellStyle name="Input 1" xfId="709"/>
    <cellStyle name="Input 2" xfId="710"/>
    <cellStyle name="Input 3" xfId="711"/>
    <cellStyle name="Input 4" xfId="712"/>
    <cellStyle name="Input 5" xfId="713"/>
    <cellStyle name="Input 6" xfId="714"/>
    <cellStyle name="Input 7" xfId="715"/>
    <cellStyle name="Izhod 2" xfId="716"/>
    <cellStyle name="Izhod 2 2" xfId="717"/>
    <cellStyle name="Izhod 3" xfId="718"/>
    <cellStyle name="Linked Cell" xfId="719"/>
    <cellStyle name="Linked Cell 1" xfId="720"/>
    <cellStyle name="Linked Cell 2" xfId="721"/>
    <cellStyle name="Linked Cell 3" xfId="722"/>
    <cellStyle name="Linked Cell 4" xfId="723"/>
    <cellStyle name="Linked Cell 5" xfId="724"/>
    <cellStyle name="Linked Cell 6" xfId="725"/>
    <cellStyle name="Linked Cell 7" xfId="726"/>
    <cellStyle name="Naslov 1 1" xfId="727"/>
    <cellStyle name="Naslov 1 1 1" xfId="728"/>
    <cellStyle name="Naslov 1 1 2" xfId="729"/>
    <cellStyle name="Naslov 1 2" xfId="730"/>
    <cellStyle name="Naslov 1 3" xfId="731"/>
    <cellStyle name="Naslov 2 2" xfId="732"/>
    <cellStyle name="Naslov 2 3" xfId="733"/>
    <cellStyle name="Naslov 3 2" xfId="734"/>
    <cellStyle name="Naslov 3 3" xfId="735"/>
    <cellStyle name="Naslov 4 2" xfId="736"/>
    <cellStyle name="Naslov 4 3" xfId="737"/>
    <cellStyle name="Naslov 5" xfId="738"/>
    <cellStyle name="Naslov 6" xfId="739"/>
    <cellStyle name="Naslov del" xfId="740"/>
    <cellStyle name="Naslov del 1" xfId="741"/>
    <cellStyle name="Naslov del 2" xfId="742"/>
    <cellStyle name="Naslov del 3" xfId="743"/>
    <cellStyle name="Naslov del 4" xfId="744"/>
    <cellStyle name="Naslov del 5" xfId="745"/>
    <cellStyle name="Naslov del 6" xfId="746"/>
    <cellStyle name="nASLOV PROSTOROV" xfId="747"/>
    <cellStyle name="nASLOV PROSTOROV 1" xfId="748"/>
    <cellStyle name="nASLOV PROSTOROV 2" xfId="749"/>
    <cellStyle name="nASLOV PROSTOROV 3" xfId="750"/>
    <cellStyle name="nASLOV PROSTOROV 4" xfId="751"/>
    <cellStyle name="nASLOV PROSTOROV 5" xfId="752"/>
    <cellStyle name="nASLOV PROSTOROV 6" xfId="753"/>
    <cellStyle name="Navadno" xfId="0" builtinId="0"/>
    <cellStyle name="Navadno 10 2" xfId="754"/>
    <cellStyle name="Navadno 10 2 2" xfId="755"/>
    <cellStyle name="Navadno 10 2 2 2" xfId="756"/>
    <cellStyle name="Navadno 10 2 2 2 2" xfId="757"/>
    <cellStyle name="Navadno 10 2 2 2 2 2" xfId="758"/>
    <cellStyle name="Navadno 10 2 2 2 3" xfId="759"/>
    <cellStyle name="Navadno 10 2 2 3" xfId="760"/>
    <cellStyle name="Navadno 10 2 2 3 2" xfId="761"/>
    <cellStyle name="Navadno 10 2 2 4" xfId="762"/>
    <cellStyle name="Navadno 10 2 3" xfId="763"/>
    <cellStyle name="Navadno 10 2 3 2" xfId="764"/>
    <cellStyle name="Navadno 10 2 3 2 2" xfId="765"/>
    <cellStyle name="Navadno 10 2 3 3" xfId="766"/>
    <cellStyle name="Navadno 10 2 4" xfId="767"/>
    <cellStyle name="Navadno 10 2 4 2" xfId="768"/>
    <cellStyle name="Navadno 10 2 5" xfId="769"/>
    <cellStyle name="Navadno 10 3" xfId="770"/>
    <cellStyle name="Navadno 10 3 2" xfId="771"/>
    <cellStyle name="Navadno 10 3 2 2" xfId="772"/>
    <cellStyle name="Navadno 10 3 2 2 2" xfId="773"/>
    <cellStyle name="Navadno 10 3 2 2 2 2" xfId="774"/>
    <cellStyle name="Navadno 10 3 2 2 3" xfId="775"/>
    <cellStyle name="Navadno 10 3 2 3" xfId="776"/>
    <cellStyle name="Navadno 10 3 2 3 2" xfId="777"/>
    <cellStyle name="Navadno 10 3 2 4" xfId="778"/>
    <cellStyle name="Navadno 10 3 3" xfId="779"/>
    <cellStyle name="Navadno 10 3 3 2" xfId="780"/>
    <cellStyle name="Navadno 10 3 3 2 2" xfId="781"/>
    <cellStyle name="Navadno 10 3 3 3" xfId="782"/>
    <cellStyle name="Navadno 10 3 4" xfId="783"/>
    <cellStyle name="Navadno 10 3 4 2" xfId="784"/>
    <cellStyle name="Navadno 10 3 5" xfId="785"/>
    <cellStyle name="Navadno 11 2" xfId="786"/>
    <cellStyle name="Navadno 11 2 2" xfId="787"/>
    <cellStyle name="Navadno 11 2 2 2" xfId="788"/>
    <cellStyle name="Navadno 11 2 2 2 2" xfId="789"/>
    <cellStyle name="Navadno 11 2 2 2 2 2" xfId="790"/>
    <cellStyle name="Navadno 11 2 2 2 3" xfId="791"/>
    <cellStyle name="Navadno 11 2 2 3" xfId="792"/>
    <cellStyle name="Navadno 11 2 2 3 2" xfId="793"/>
    <cellStyle name="Navadno 11 2 2 4" xfId="794"/>
    <cellStyle name="Navadno 11 2 3" xfId="795"/>
    <cellStyle name="Navadno 11 2 3 2" xfId="796"/>
    <cellStyle name="Navadno 11 2 3 2 2" xfId="797"/>
    <cellStyle name="Navadno 11 2 3 3" xfId="798"/>
    <cellStyle name="Navadno 11 2 4" xfId="799"/>
    <cellStyle name="Navadno 11 2 4 2" xfId="800"/>
    <cellStyle name="Navadno 11 2 5" xfId="801"/>
    <cellStyle name="Navadno 11 3" xfId="802"/>
    <cellStyle name="Navadno 11 3 2" xfId="803"/>
    <cellStyle name="Navadno 11 3 2 2" xfId="804"/>
    <cellStyle name="Navadno 11 3 2 2 2" xfId="805"/>
    <cellStyle name="Navadno 11 3 2 2 2 2" xfId="806"/>
    <cellStyle name="Navadno 11 3 2 2 3" xfId="807"/>
    <cellStyle name="Navadno 11 3 2 3" xfId="808"/>
    <cellStyle name="Navadno 11 3 2 3 2" xfId="809"/>
    <cellStyle name="Navadno 11 3 2 4" xfId="810"/>
    <cellStyle name="Navadno 11 3 3" xfId="811"/>
    <cellStyle name="Navadno 11 3 3 2" xfId="812"/>
    <cellStyle name="Navadno 11 3 3 2 2" xfId="813"/>
    <cellStyle name="Navadno 11 3 3 3" xfId="814"/>
    <cellStyle name="Navadno 11 3 4" xfId="815"/>
    <cellStyle name="Navadno 11 3 4 2" xfId="816"/>
    <cellStyle name="Navadno 11 3 5" xfId="817"/>
    <cellStyle name="Navadno 12" xfId="818"/>
    <cellStyle name="Navadno 12 2" xfId="819"/>
    <cellStyle name="Navadno 12 2 2" xfId="820"/>
    <cellStyle name="Navadno 12 2 2 2" xfId="821"/>
    <cellStyle name="Navadno 12 2 2 2 2" xfId="822"/>
    <cellStyle name="Navadno 12 2 2 2 2 2" xfId="823"/>
    <cellStyle name="Navadno 12 2 2 2 3" xfId="824"/>
    <cellStyle name="Navadno 12 2 2 3" xfId="825"/>
    <cellStyle name="Navadno 12 2 2 3 2" xfId="826"/>
    <cellStyle name="Navadno 12 2 2 4" xfId="827"/>
    <cellStyle name="Navadno 12 2 3" xfId="828"/>
    <cellStyle name="Navadno 12 2 3 2" xfId="829"/>
    <cellStyle name="Navadno 12 2 3 2 2" xfId="830"/>
    <cellStyle name="Navadno 12 2 3 3" xfId="831"/>
    <cellStyle name="Navadno 12 2 4" xfId="832"/>
    <cellStyle name="Navadno 12 2 4 2" xfId="833"/>
    <cellStyle name="Navadno 12 2 5" xfId="834"/>
    <cellStyle name="Navadno 12 3" xfId="835"/>
    <cellStyle name="Navadno 12 3 2" xfId="836"/>
    <cellStyle name="Navadno 12 3 2 2" xfId="837"/>
    <cellStyle name="Navadno 12 3 2 2 2" xfId="838"/>
    <cellStyle name="Navadno 12 3 2 2 2 2" xfId="839"/>
    <cellStyle name="Navadno 12 3 2 2 3" xfId="840"/>
    <cellStyle name="Navadno 12 3 2 3" xfId="841"/>
    <cellStyle name="Navadno 12 3 2 3 2" xfId="842"/>
    <cellStyle name="Navadno 12 3 2 4" xfId="843"/>
    <cellStyle name="Navadno 12 3 3" xfId="844"/>
    <cellStyle name="Navadno 12 3 3 2" xfId="845"/>
    <cellStyle name="Navadno 12 3 3 2 2" xfId="846"/>
    <cellStyle name="Navadno 12 3 3 3" xfId="847"/>
    <cellStyle name="Navadno 12 3 4" xfId="848"/>
    <cellStyle name="Navadno 12 3 4 2" xfId="849"/>
    <cellStyle name="Navadno 12 3 5" xfId="850"/>
    <cellStyle name="Navadno 12 4" xfId="851"/>
    <cellStyle name="Navadno 12 4 2" xfId="852"/>
    <cellStyle name="Navadno 12 4 2 2" xfId="853"/>
    <cellStyle name="Navadno 12 4 2 2 2" xfId="854"/>
    <cellStyle name="Navadno 12 4 2 3" xfId="855"/>
    <cellStyle name="Navadno 12 4 3" xfId="856"/>
    <cellStyle name="Navadno 12 4 3 2" xfId="857"/>
    <cellStyle name="Navadno 12 4 4" xfId="858"/>
    <cellStyle name="Navadno 12 5" xfId="859"/>
    <cellStyle name="Navadno 12 5 2" xfId="860"/>
    <cellStyle name="Navadno 12 5 2 2" xfId="861"/>
    <cellStyle name="Navadno 12 5 2 2 2" xfId="862"/>
    <cellStyle name="Navadno 12 5 2 3" xfId="863"/>
    <cellStyle name="Navadno 12 5 3" xfId="864"/>
    <cellStyle name="Navadno 12 5 3 2" xfId="865"/>
    <cellStyle name="Navadno 12 5 4" xfId="866"/>
    <cellStyle name="Navadno 12 6" xfId="867"/>
    <cellStyle name="Navadno 12 6 2" xfId="868"/>
    <cellStyle name="Navadno 12 6 2 2" xfId="869"/>
    <cellStyle name="Navadno 12 6 3" xfId="870"/>
    <cellStyle name="Navadno 12 7" xfId="871"/>
    <cellStyle name="Navadno 12 7 2" xfId="872"/>
    <cellStyle name="Navadno 12 8" xfId="873"/>
    <cellStyle name="Navadno 13 2" xfId="874"/>
    <cellStyle name="Navadno 13 2 2" xfId="875"/>
    <cellStyle name="Navadno 13 2 2 2" xfId="876"/>
    <cellStyle name="Navadno 13 2 2 2 2" xfId="877"/>
    <cellStyle name="Navadno 13 2 2 2 2 2" xfId="878"/>
    <cellStyle name="Navadno 13 2 2 2 3" xfId="879"/>
    <cellStyle name="Navadno 13 2 2 3" xfId="880"/>
    <cellStyle name="Navadno 13 2 2 3 2" xfId="881"/>
    <cellStyle name="Navadno 13 2 2 4" xfId="882"/>
    <cellStyle name="Navadno 13 2 3" xfId="883"/>
    <cellStyle name="Navadno 13 2 3 2" xfId="884"/>
    <cellStyle name="Navadno 13 2 3 2 2" xfId="885"/>
    <cellStyle name="Navadno 13 2 3 3" xfId="886"/>
    <cellStyle name="Navadno 13 2 4" xfId="887"/>
    <cellStyle name="Navadno 13 2 4 2" xfId="888"/>
    <cellStyle name="Navadno 13 2 5" xfId="889"/>
    <cellStyle name="Navadno 13 3" xfId="890"/>
    <cellStyle name="Navadno 13 3 2" xfId="891"/>
    <cellStyle name="Navadno 13 3 2 2" xfId="892"/>
    <cellStyle name="Navadno 13 3 2 2 2" xfId="893"/>
    <cellStyle name="Navadno 13 3 2 2 2 2" xfId="894"/>
    <cellStyle name="Navadno 13 3 2 2 3" xfId="895"/>
    <cellStyle name="Navadno 13 3 2 3" xfId="896"/>
    <cellStyle name="Navadno 13 3 2 3 2" xfId="897"/>
    <cellStyle name="Navadno 13 3 2 4" xfId="898"/>
    <cellStyle name="Navadno 13 3 3" xfId="899"/>
    <cellStyle name="Navadno 13 3 3 2" xfId="900"/>
    <cellStyle name="Navadno 13 3 3 2 2" xfId="901"/>
    <cellStyle name="Navadno 13 3 3 3" xfId="902"/>
    <cellStyle name="Navadno 13 3 4" xfId="903"/>
    <cellStyle name="Navadno 13 3 4 2" xfId="904"/>
    <cellStyle name="Navadno 13 3 5" xfId="905"/>
    <cellStyle name="Navadno 14 2" xfId="906"/>
    <cellStyle name="Navadno 14 2 2" xfId="907"/>
    <cellStyle name="Navadno 14 2 2 2" xfId="908"/>
    <cellStyle name="Navadno 14 2 2 2 2" xfId="909"/>
    <cellStyle name="Navadno 14 2 2 2 2 2" xfId="910"/>
    <cellStyle name="Navadno 14 2 2 2 3" xfId="911"/>
    <cellStyle name="Navadno 14 2 2 3" xfId="912"/>
    <cellStyle name="Navadno 14 2 2 3 2" xfId="913"/>
    <cellStyle name="Navadno 14 2 2 4" xfId="914"/>
    <cellStyle name="Navadno 14 2 3" xfId="915"/>
    <cellStyle name="Navadno 14 2 3 2" xfId="916"/>
    <cellStyle name="Navadno 14 2 3 2 2" xfId="917"/>
    <cellStyle name="Navadno 14 2 3 3" xfId="918"/>
    <cellStyle name="Navadno 14 2 4" xfId="919"/>
    <cellStyle name="Navadno 14 2 4 2" xfId="920"/>
    <cellStyle name="Navadno 14 2 5" xfId="921"/>
    <cellStyle name="Navadno 14 3" xfId="922"/>
    <cellStyle name="Navadno 14 3 2" xfId="923"/>
    <cellStyle name="Navadno 14 3 2 2" xfId="924"/>
    <cellStyle name="Navadno 14 3 2 2 2" xfId="925"/>
    <cellStyle name="Navadno 14 3 2 2 2 2" xfId="926"/>
    <cellStyle name="Navadno 14 3 2 2 3" xfId="927"/>
    <cellStyle name="Navadno 14 3 2 3" xfId="928"/>
    <cellStyle name="Navadno 14 3 2 3 2" xfId="929"/>
    <cellStyle name="Navadno 14 3 2 4" xfId="930"/>
    <cellStyle name="Navadno 14 3 3" xfId="931"/>
    <cellStyle name="Navadno 14 3 3 2" xfId="932"/>
    <cellStyle name="Navadno 14 3 3 2 2" xfId="933"/>
    <cellStyle name="Navadno 14 3 3 3" xfId="934"/>
    <cellStyle name="Navadno 14 3 4" xfId="935"/>
    <cellStyle name="Navadno 14 3 4 2" xfId="936"/>
    <cellStyle name="Navadno 14 3 5" xfId="937"/>
    <cellStyle name="Navadno 15 2" xfId="938"/>
    <cellStyle name="Navadno 15 2 2" xfId="939"/>
    <cellStyle name="Navadno 15 2 2 2" xfId="940"/>
    <cellStyle name="Navadno 15 2 2 2 2" xfId="941"/>
    <cellStyle name="Navadno 15 2 2 2 2 2" xfId="942"/>
    <cellStyle name="Navadno 15 2 2 2 3" xfId="943"/>
    <cellStyle name="Navadno 15 2 2 3" xfId="944"/>
    <cellStyle name="Navadno 15 2 2 3 2" xfId="945"/>
    <cellStyle name="Navadno 15 2 2 4" xfId="946"/>
    <cellStyle name="Navadno 15 2 3" xfId="947"/>
    <cellStyle name="Navadno 15 2 3 2" xfId="948"/>
    <cellStyle name="Navadno 15 2 3 2 2" xfId="949"/>
    <cellStyle name="Navadno 15 2 3 3" xfId="950"/>
    <cellStyle name="Navadno 15 2 4" xfId="951"/>
    <cellStyle name="Navadno 15 2 4 2" xfId="952"/>
    <cellStyle name="Navadno 15 2 5" xfId="953"/>
    <cellStyle name="Navadno 15 3" xfId="954"/>
    <cellStyle name="Navadno 15 3 2" xfId="955"/>
    <cellStyle name="Navadno 15 3 2 2" xfId="956"/>
    <cellStyle name="Navadno 15 3 2 2 2" xfId="957"/>
    <cellStyle name="Navadno 15 3 2 2 2 2" xfId="958"/>
    <cellStyle name="Navadno 15 3 2 2 3" xfId="959"/>
    <cellStyle name="Navadno 15 3 2 3" xfId="960"/>
    <cellStyle name="Navadno 15 3 2 3 2" xfId="961"/>
    <cellStyle name="Navadno 15 3 2 4" xfId="962"/>
    <cellStyle name="Navadno 15 3 3" xfId="963"/>
    <cellStyle name="Navadno 15 3 3 2" xfId="964"/>
    <cellStyle name="Navadno 15 3 3 2 2" xfId="965"/>
    <cellStyle name="Navadno 15 3 3 3" xfId="966"/>
    <cellStyle name="Navadno 15 3 4" xfId="967"/>
    <cellStyle name="Navadno 15 3 4 2" xfId="968"/>
    <cellStyle name="Navadno 15 3 5" xfId="969"/>
    <cellStyle name="Navadno 16 2" xfId="970"/>
    <cellStyle name="Navadno 16 2 2" xfId="971"/>
    <cellStyle name="Navadno 16 2 2 2" xfId="972"/>
    <cellStyle name="Navadno 16 2 2 2 2" xfId="973"/>
    <cellStyle name="Navadno 16 2 2 2 2 2" xfId="974"/>
    <cellStyle name="Navadno 16 2 2 2 3" xfId="975"/>
    <cellStyle name="Navadno 16 2 2 3" xfId="976"/>
    <cellStyle name="Navadno 16 2 2 3 2" xfId="977"/>
    <cellStyle name="Navadno 16 2 2 4" xfId="978"/>
    <cellStyle name="Navadno 16 2 3" xfId="979"/>
    <cellStyle name="Navadno 16 2 3 2" xfId="980"/>
    <cellStyle name="Navadno 16 2 3 2 2" xfId="981"/>
    <cellStyle name="Navadno 16 2 3 3" xfId="982"/>
    <cellStyle name="Navadno 16 2 4" xfId="983"/>
    <cellStyle name="Navadno 16 2 4 2" xfId="984"/>
    <cellStyle name="Navadno 16 2 5" xfId="985"/>
    <cellStyle name="Navadno 16 3" xfId="986"/>
    <cellStyle name="Navadno 16 3 2" xfId="987"/>
    <cellStyle name="Navadno 16 3 2 2" xfId="988"/>
    <cellStyle name="Navadno 16 3 2 2 2" xfId="989"/>
    <cellStyle name="Navadno 16 3 2 2 2 2" xfId="990"/>
    <cellStyle name="Navadno 16 3 2 2 3" xfId="991"/>
    <cellStyle name="Navadno 16 3 2 3" xfId="992"/>
    <cellStyle name="Navadno 16 3 2 3 2" xfId="993"/>
    <cellStyle name="Navadno 16 3 2 4" xfId="994"/>
    <cellStyle name="Navadno 16 3 3" xfId="995"/>
    <cellStyle name="Navadno 16 3 3 2" xfId="996"/>
    <cellStyle name="Navadno 16 3 3 2 2" xfId="997"/>
    <cellStyle name="Navadno 16 3 3 3" xfId="998"/>
    <cellStyle name="Navadno 16 3 4" xfId="999"/>
    <cellStyle name="Navadno 16 3 4 2" xfId="1000"/>
    <cellStyle name="Navadno 16 3 5" xfId="1001"/>
    <cellStyle name="Navadno 17 2" xfId="1002"/>
    <cellStyle name="Navadno 17 2 2" xfId="1003"/>
    <cellStyle name="Navadno 17 2 2 2" xfId="1004"/>
    <cellStyle name="Navadno 17 2 2 2 2" xfId="1005"/>
    <cellStyle name="Navadno 17 2 2 2 2 2" xfId="1006"/>
    <cellStyle name="Navadno 17 2 2 2 3" xfId="1007"/>
    <cellStyle name="Navadno 17 2 2 3" xfId="1008"/>
    <cellStyle name="Navadno 17 2 2 3 2" xfId="1009"/>
    <cellStyle name="Navadno 17 2 2 4" xfId="1010"/>
    <cellStyle name="Navadno 17 2 3" xfId="1011"/>
    <cellStyle name="Navadno 17 2 3 2" xfId="1012"/>
    <cellStyle name="Navadno 17 2 3 2 2" xfId="1013"/>
    <cellStyle name="Navadno 17 2 3 3" xfId="1014"/>
    <cellStyle name="Navadno 17 2 4" xfId="1015"/>
    <cellStyle name="Navadno 17 2 4 2" xfId="1016"/>
    <cellStyle name="Navadno 17 2 5" xfId="1017"/>
    <cellStyle name="Navadno 17 3" xfId="1018"/>
    <cellStyle name="Navadno 17 3 2" xfId="1019"/>
    <cellStyle name="Navadno 17 3 2 2" xfId="1020"/>
    <cellStyle name="Navadno 17 3 2 2 2" xfId="1021"/>
    <cellStyle name="Navadno 17 3 2 2 2 2" xfId="1022"/>
    <cellStyle name="Navadno 17 3 2 2 3" xfId="1023"/>
    <cellStyle name="Navadno 17 3 2 3" xfId="1024"/>
    <cellStyle name="Navadno 17 3 2 3 2" xfId="1025"/>
    <cellStyle name="Navadno 17 3 2 4" xfId="1026"/>
    <cellStyle name="Navadno 17 3 3" xfId="1027"/>
    <cellStyle name="Navadno 17 3 3 2" xfId="1028"/>
    <cellStyle name="Navadno 17 3 3 2 2" xfId="1029"/>
    <cellStyle name="Navadno 17 3 3 3" xfId="1030"/>
    <cellStyle name="Navadno 17 3 4" xfId="1031"/>
    <cellStyle name="Navadno 17 3 4 2" xfId="1032"/>
    <cellStyle name="Navadno 17 3 5" xfId="1033"/>
    <cellStyle name="Navadno 18 2" xfId="1034"/>
    <cellStyle name="Navadno 18 2 2" xfId="1035"/>
    <cellStyle name="Navadno 18 2 2 2" xfId="1036"/>
    <cellStyle name="Navadno 18 2 2 2 2" xfId="1037"/>
    <cellStyle name="Navadno 18 2 2 2 2 2" xfId="1038"/>
    <cellStyle name="Navadno 18 2 2 2 3" xfId="1039"/>
    <cellStyle name="Navadno 18 2 2 3" xfId="1040"/>
    <cellStyle name="Navadno 18 2 2 3 2" xfId="1041"/>
    <cellStyle name="Navadno 18 2 2 4" xfId="1042"/>
    <cellStyle name="Navadno 18 2 3" xfId="1043"/>
    <cellStyle name="Navadno 18 2 3 2" xfId="1044"/>
    <cellStyle name="Navadno 18 2 3 2 2" xfId="1045"/>
    <cellStyle name="Navadno 18 2 3 3" xfId="1046"/>
    <cellStyle name="Navadno 18 2 4" xfId="1047"/>
    <cellStyle name="Navadno 18 2 4 2" xfId="1048"/>
    <cellStyle name="Navadno 18 2 5" xfId="1049"/>
    <cellStyle name="Navadno 18 3" xfId="1050"/>
    <cellStyle name="Navadno 18 3 2" xfId="1051"/>
    <cellStyle name="Navadno 18 3 2 2" xfId="1052"/>
    <cellStyle name="Navadno 18 3 2 2 2" xfId="1053"/>
    <cellStyle name="Navadno 18 3 2 2 2 2" xfId="1054"/>
    <cellStyle name="Navadno 18 3 2 2 3" xfId="1055"/>
    <cellStyle name="Navadno 18 3 2 3" xfId="1056"/>
    <cellStyle name="Navadno 18 3 2 3 2" xfId="1057"/>
    <cellStyle name="Navadno 18 3 2 4" xfId="1058"/>
    <cellStyle name="Navadno 18 3 3" xfId="1059"/>
    <cellStyle name="Navadno 18 3 3 2" xfId="1060"/>
    <cellStyle name="Navadno 18 3 3 2 2" xfId="1061"/>
    <cellStyle name="Navadno 18 3 3 3" xfId="1062"/>
    <cellStyle name="Navadno 18 3 4" xfId="1063"/>
    <cellStyle name="Navadno 18 3 4 2" xfId="1064"/>
    <cellStyle name="Navadno 18 3 5" xfId="1065"/>
    <cellStyle name="Navadno 19 2" xfId="1066"/>
    <cellStyle name="Navadno 19 2 2" xfId="1067"/>
    <cellStyle name="Navadno 19 2 2 2" xfId="1068"/>
    <cellStyle name="Navadno 19 2 2 2 2" xfId="1069"/>
    <cellStyle name="Navadno 19 2 2 2 2 2" xfId="1070"/>
    <cellStyle name="Navadno 19 2 2 2 3" xfId="1071"/>
    <cellStyle name="Navadno 19 2 2 3" xfId="1072"/>
    <cellStyle name="Navadno 19 2 2 3 2" xfId="1073"/>
    <cellStyle name="Navadno 19 2 2 4" xfId="1074"/>
    <cellStyle name="Navadno 19 2 3" xfId="1075"/>
    <cellStyle name="Navadno 19 2 3 2" xfId="1076"/>
    <cellStyle name="Navadno 19 2 3 2 2" xfId="1077"/>
    <cellStyle name="Navadno 19 2 3 3" xfId="1078"/>
    <cellStyle name="Navadno 19 2 4" xfId="1079"/>
    <cellStyle name="Navadno 19 2 4 2" xfId="1080"/>
    <cellStyle name="Navadno 19 2 5" xfId="1081"/>
    <cellStyle name="Navadno 19 3" xfId="1082"/>
    <cellStyle name="Navadno 19 3 2" xfId="1083"/>
    <cellStyle name="Navadno 19 3 2 2" xfId="1084"/>
    <cellStyle name="Navadno 19 3 2 2 2" xfId="1085"/>
    <cellStyle name="Navadno 19 3 2 2 2 2" xfId="1086"/>
    <cellStyle name="Navadno 19 3 2 2 3" xfId="1087"/>
    <cellStyle name="Navadno 19 3 2 3" xfId="1088"/>
    <cellStyle name="Navadno 19 3 2 3 2" xfId="1089"/>
    <cellStyle name="Navadno 19 3 2 4" xfId="1090"/>
    <cellStyle name="Navadno 19 3 3" xfId="1091"/>
    <cellStyle name="Navadno 19 3 3 2" xfId="1092"/>
    <cellStyle name="Navadno 19 3 3 2 2" xfId="1093"/>
    <cellStyle name="Navadno 19 3 3 3" xfId="1094"/>
    <cellStyle name="Navadno 19 3 4" xfId="1095"/>
    <cellStyle name="Navadno 19 3 4 2" xfId="1096"/>
    <cellStyle name="Navadno 19 3 5" xfId="1097"/>
    <cellStyle name="Navadno 2" xfId="1098"/>
    <cellStyle name="Navadno 2 2" xfId="1099"/>
    <cellStyle name="Navadno 2 2 2" xfId="1100"/>
    <cellStyle name="Navadno 2 2 2 2" xfId="1101"/>
    <cellStyle name="Navadno 2 2 2 3" xfId="1102"/>
    <cellStyle name="Navadno 2 2 3" xfId="1103"/>
    <cellStyle name="Navadno 2 2 4" xfId="1104"/>
    <cellStyle name="Navadno 2 3" xfId="1105"/>
    <cellStyle name="Navadno 2 3 2" xfId="1106"/>
    <cellStyle name="Navadno 2 3 2 2" xfId="1107"/>
    <cellStyle name="Navadno 2 3 3" xfId="1108"/>
    <cellStyle name="Navadno 2 3 4" xfId="1109"/>
    <cellStyle name="Navadno 2 4" xfId="1110"/>
    <cellStyle name="Navadno 2 5" xfId="1111"/>
    <cellStyle name="Navadno 2 5 2" xfId="1112"/>
    <cellStyle name="Navadno 2 6" xfId="1113"/>
    <cellStyle name="Navadno 2 7" xfId="1114"/>
    <cellStyle name="Navadno 2_Popis 49-1-14 (6.4.2015-razdelitev)" xfId="1115"/>
    <cellStyle name="Navadno 20 2" xfId="1116"/>
    <cellStyle name="Navadno 20 2 2" xfId="1117"/>
    <cellStyle name="Navadno 20 2 2 2" xfId="1118"/>
    <cellStyle name="Navadno 20 2 2 2 2" xfId="1119"/>
    <cellStyle name="Navadno 20 2 2 2 2 2" xfId="1120"/>
    <cellStyle name="Navadno 20 2 2 2 3" xfId="1121"/>
    <cellStyle name="Navadno 20 2 2 3" xfId="1122"/>
    <cellStyle name="Navadno 20 2 2 3 2" xfId="1123"/>
    <cellStyle name="Navadno 20 2 2 4" xfId="1124"/>
    <cellStyle name="Navadno 20 2 3" xfId="1125"/>
    <cellStyle name="Navadno 20 2 3 2" xfId="1126"/>
    <cellStyle name="Navadno 20 2 3 2 2" xfId="1127"/>
    <cellStyle name="Navadno 20 2 3 3" xfId="1128"/>
    <cellStyle name="Navadno 20 2 4" xfId="1129"/>
    <cellStyle name="Navadno 20 2 4 2" xfId="1130"/>
    <cellStyle name="Navadno 20 2 5" xfId="1131"/>
    <cellStyle name="Navadno 20 3" xfId="1132"/>
    <cellStyle name="Navadno 20 3 2" xfId="1133"/>
    <cellStyle name="Navadno 20 3 2 2" xfId="1134"/>
    <cellStyle name="Navadno 20 3 2 2 2" xfId="1135"/>
    <cellStyle name="Navadno 20 3 2 2 2 2" xfId="1136"/>
    <cellStyle name="Navadno 20 3 2 2 3" xfId="1137"/>
    <cellStyle name="Navadno 20 3 2 3" xfId="1138"/>
    <cellStyle name="Navadno 20 3 2 3 2" xfId="1139"/>
    <cellStyle name="Navadno 20 3 2 4" xfId="1140"/>
    <cellStyle name="Navadno 20 3 3" xfId="1141"/>
    <cellStyle name="Navadno 20 3 3 2" xfId="1142"/>
    <cellStyle name="Navadno 20 3 3 2 2" xfId="1143"/>
    <cellStyle name="Navadno 20 3 3 3" xfId="1144"/>
    <cellStyle name="Navadno 20 3 4" xfId="1145"/>
    <cellStyle name="Navadno 20 3 4 2" xfId="1146"/>
    <cellStyle name="Navadno 20 3 5" xfId="1147"/>
    <cellStyle name="Navadno 25 2" xfId="1148"/>
    <cellStyle name="Navadno 25 2 2" xfId="1149"/>
    <cellStyle name="Navadno 25 2 2 2" xfId="1150"/>
    <cellStyle name="Navadno 25 2 2 2 2" xfId="1151"/>
    <cellStyle name="Navadno 25 2 2 2 2 2" xfId="1152"/>
    <cellStyle name="Navadno 25 2 2 2 3" xfId="1153"/>
    <cellStyle name="Navadno 25 2 2 3" xfId="1154"/>
    <cellStyle name="Navadno 25 2 2 3 2" xfId="1155"/>
    <cellStyle name="Navadno 25 2 2 4" xfId="1156"/>
    <cellStyle name="Navadno 25 2 3" xfId="1157"/>
    <cellStyle name="Navadno 25 2 3 2" xfId="1158"/>
    <cellStyle name="Navadno 25 2 3 2 2" xfId="1159"/>
    <cellStyle name="Navadno 25 2 3 3" xfId="1160"/>
    <cellStyle name="Navadno 25 2 4" xfId="1161"/>
    <cellStyle name="Navadno 25 2 4 2" xfId="1162"/>
    <cellStyle name="Navadno 25 2 5" xfId="1163"/>
    <cellStyle name="Navadno 25 3" xfId="1164"/>
    <cellStyle name="Navadno 25 3 2" xfId="1165"/>
    <cellStyle name="Navadno 25 3 2 2" xfId="1166"/>
    <cellStyle name="Navadno 25 3 2 2 2" xfId="1167"/>
    <cellStyle name="Navadno 25 3 2 2 2 2" xfId="1168"/>
    <cellStyle name="Navadno 25 3 2 2 3" xfId="1169"/>
    <cellStyle name="Navadno 25 3 2 3" xfId="1170"/>
    <cellStyle name="Navadno 25 3 2 3 2" xfId="1171"/>
    <cellStyle name="Navadno 25 3 2 4" xfId="1172"/>
    <cellStyle name="Navadno 25 3 3" xfId="1173"/>
    <cellStyle name="Navadno 25 3 3 2" xfId="1174"/>
    <cellStyle name="Navadno 25 3 3 2 2" xfId="1175"/>
    <cellStyle name="Navadno 25 3 3 3" xfId="1176"/>
    <cellStyle name="Navadno 25 3 4" xfId="1177"/>
    <cellStyle name="Navadno 25 3 4 2" xfId="1178"/>
    <cellStyle name="Navadno 25 3 5" xfId="1179"/>
    <cellStyle name="Navadno 26 2" xfId="1180"/>
    <cellStyle name="Navadno 26 2 2" xfId="1181"/>
    <cellStyle name="Navadno 26 2 2 2" xfId="1182"/>
    <cellStyle name="Navadno 26 2 2 2 2" xfId="1183"/>
    <cellStyle name="Navadno 26 2 2 2 2 2" xfId="1184"/>
    <cellStyle name="Navadno 26 2 2 2 3" xfId="1185"/>
    <cellStyle name="Navadno 26 2 2 3" xfId="1186"/>
    <cellStyle name="Navadno 26 2 2 3 2" xfId="1187"/>
    <cellStyle name="Navadno 26 2 2 4" xfId="1188"/>
    <cellStyle name="Navadno 26 2 3" xfId="1189"/>
    <cellStyle name="Navadno 26 2 3 2" xfId="1190"/>
    <cellStyle name="Navadno 26 2 3 2 2" xfId="1191"/>
    <cellStyle name="Navadno 26 2 3 3" xfId="1192"/>
    <cellStyle name="Navadno 26 2 4" xfId="1193"/>
    <cellStyle name="Navadno 26 2 4 2" xfId="1194"/>
    <cellStyle name="Navadno 26 2 5" xfId="1195"/>
    <cellStyle name="Navadno 26 3" xfId="1196"/>
    <cellStyle name="Navadno 26 3 2" xfId="1197"/>
    <cellStyle name="Navadno 26 3 2 2" xfId="1198"/>
    <cellStyle name="Navadno 26 3 2 2 2" xfId="1199"/>
    <cellStyle name="Navadno 26 3 2 2 2 2" xfId="1200"/>
    <cellStyle name="Navadno 26 3 2 2 3" xfId="1201"/>
    <cellStyle name="Navadno 26 3 2 3" xfId="1202"/>
    <cellStyle name="Navadno 26 3 2 3 2" xfId="1203"/>
    <cellStyle name="Navadno 26 3 2 4" xfId="1204"/>
    <cellStyle name="Navadno 26 3 3" xfId="1205"/>
    <cellStyle name="Navadno 26 3 3 2" xfId="1206"/>
    <cellStyle name="Navadno 26 3 3 2 2" xfId="1207"/>
    <cellStyle name="Navadno 26 3 3 3" xfId="1208"/>
    <cellStyle name="Navadno 26 3 4" xfId="1209"/>
    <cellStyle name="Navadno 26 3 4 2" xfId="1210"/>
    <cellStyle name="Navadno 26 3 5" xfId="1211"/>
    <cellStyle name="Navadno 27 2" xfId="1212"/>
    <cellStyle name="Navadno 27 2 2" xfId="1213"/>
    <cellStyle name="Navadno 27 2 2 2" xfId="1214"/>
    <cellStyle name="Navadno 27 2 2 2 2" xfId="1215"/>
    <cellStyle name="Navadno 27 2 2 2 2 2" xfId="1216"/>
    <cellStyle name="Navadno 27 2 2 2 3" xfId="1217"/>
    <cellStyle name="Navadno 27 2 2 3" xfId="1218"/>
    <cellStyle name="Navadno 27 2 2 3 2" xfId="1219"/>
    <cellStyle name="Navadno 27 2 2 4" xfId="1220"/>
    <cellStyle name="Navadno 27 2 3" xfId="1221"/>
    <cellStyle name="Navadno 27 2 3 2" xfId="1222"/>
    <cellStyle name="Navadno 27 2 3 2 2" xfId="1223"/>
    <cellStyle name="Navadno 27 2 3 3" xfId="1224"/>
    <cellStyle name="Navadno 27 2 4" xfId="1225"/>
    <cellStyle name="Navadno 27 2 4 2" xfId="1226"/>
    <cellStyle name="Navadno 27 2 5" xfId="1227"/>
    <cellStyle name="Navadno 27 3" xfId="1228"/>
    <cellStyle name="Navadno 27 3 2" xfId="1229"/>
    <cellStyle name="Navadno 27 3 2 2" xfId="1230"/>
    <cellStyle name="Navadno 27 3 2 2 2" xfId="1231"/>
    <cellStyle name="Navadno 27 3 2 2 2 2" xfId="1232"/>
    <cellStyle name="Navadno 27 3 2 2 3" xfId="1233"/>
    <cellStyle name="Navadno 27 3 2 3" xfId="1234"/>
    <cellStyle name="Navadno 27 3 2 3 2" xfId="1235"/>
    <cellStyle name="Navadno 27 3 2 4" xfId="1236"/>
    <cellStyle name="Navadno 27 3 3" xfId="1237"/>
    <cellStyle name="Navadno 27 3 3 2" xfId="1238"/>
    <cellStyle name="Navadno 27 3 3 2 2" xfId="1239"/>
    <cellStyle name="Navadno 27 3 3 3" xfId="1240"/>
    <cellStyle name="Navadno 27 3 4" xfId="1241"/>
    <cellStyle name="Navadno 27 3 4 2" xfId="1242"/>
    <cellStyle name="Navadno 27 3 5" xfId="1243"/>
    <cellStyle name="Navadno 28 2" xfId="1244"/>
    <cellStyle name="Navadno 28 2 2" xfId="1245"/>
    <cellStyle name="Navadno 28 2 2 2" xfId="1246"/>
    <cellStyle name="Navadno 28 2 2 2 2" xfId="1247"/>
    <cellStyle name="Navadno 28 2 2 2 2 2" xfId="1248"/>
    <cellStyle name="Navadno 28 2 2 2 3" xfId="1249"/>
    <cellStyle name="Navadno 28 2 2 3" xfId="1250"/>
    <cellStyle name="Navadno 28 2 2 3 2" xfId="1251"/>
    <cellStyle name="Navadno 28 2 2 4" xfId="1252"/>
    <cellStyle name="Navadno 28 2 3" xfId="1253"/>
    <cellStyle name="Navadno 28 2 3 2" xfId="1254"/>
    <cellStyle name="Navadno 28 2 3 2 2" xfId="1255"/>
    <cellStyle name="Navadno 28 2 3 3" xfId="1256"/>
    <cellStyle name="Navadno 28 2 4" xfId="1257"/>
    <cellStyle name="Navadno 28 2 4 2" xfId="1258"/>
    <cellStyle name="Navadno 28 2 5" xfId="1259"/>
    <cellStyle name="Navadno 28 3" xfId="1260"/>
    <cellStyle name="Navadno 28 3 2" xfId="1261"/>
    <cellStyle name="Navadno 28 3 2 2" xfId="1262"/>
    <cellStyle name="Navadno 28 3 2 2 2" xfId="1263"/>
    <cellStyle name="Navadno 28 3 2 2 2 2" xfId="1264"/>
    <cellStyle name="Navadno 28 3 2 2 3" xfId="1265"/>
    <cellStyle name="Navadno 28 3 2 3" xfId="1266"/>
    <cellStyle name="Navadno 28 3 2 3 2" xfId="1267"/>
    <cellStyle name="Navadno 28 3 2 4" xfId="1268"/>
    <cellStyle name="Navadno 28 3 3" xfId="1269"/>
    <cellStyle name="Navadno 28 3 3 2" xfId="1270"/>
    <cellStyle name="Navadno 28 3 3 2 2" xfId="1271"/>
    <cellStyle name="Navadno 28 3 3 3" xfId="1272"/>
    <cellStyle name="Navadno 28 3 4" xfId="1273"/>
    <cellStyle name="Navadno 28 3 4 2" xfId="1274"/>
    <cellStyle name="Navadno 28 3 5" xfId="1275"/>
    <cellStyle name="Navadno 29" xfId="1276"/>
    <cellStyle name="Navadno 29 2" xfId="1277"/>
    <cellStyle name="Navadno 29 2 2" xfId="1278"/>
    <cellStyle name="Navadno 29 2 2 2" xfId="1279"/>
    <cellStyle name="Navadno 29 2 2 2 2" xfId="1280"/>
    <cellStyle name="Navadno 29 2 2 2 2 2" xfId="1281"/>
    <cellStyle name="Navadno 29 2 2 2 3" xfId="1282"/>
    <cellStyle name="Navadno 29 2 2 3" xfId="1283"/>
    <cellStyle name="Navadno 29 2 2 3 2" xfId="1284"/>
    <cellStyle name="Navadno 29 2 2 4" xfId="1285"/>
    <cellStyle name="Navadno 29 2 3" xfId="1286"/>
    <cellStyle name="Navadno 29 2 3 2" xfId="1287"/>
    <cellStyle name="Navadno 29 2 3 2 2" xfId="1288"/>
    <cellStyle name="Navadno 29 2 3 3" xfId="1289"/>
    <cellStyle name="Navadno 29 2 4" xfId="1290"/>
    <cellStyle name="Navadno 29 2 4 2" xfId="1291"/>
    <cellStyle name="Navadno 29 2 5" xfId="1292"/>
    <cellStyle name="Navadno 29 3" xfId="1293"/>
    <cellStyle name="Navadno 29 3 2" xfId="1294"/>
    <cellStyle name="Navadno 29 3 2 2" xfId="1295"/>
    <cellStyle name="Navadno 29 3 2 2 2" xfId="1296"/>
    <cellStyle name="Navadno 29 3 2 2 2 2" xfId="1297"/>
    <cellStyle name="Navadno 29 3 2 2 3" xfId="1298"/>
    <cellStyle name="Navadno 29 3 2 3" xfId="1299"/>
    <cellStyle name="Navadno 29 3 2 3 2" xfId="1300"/>
    <cellStyle name="Navadno 29 3 2 4" xfId="1301"/>
    <cellStyle name="Navadno 29 3 3" xfId="1302"/>
    <cellStyle name="Navadno 29 3 3 2" xfId="1303"/>
    <cellStyle name="Navadno 29 3 3 2 2" xfId="1304"/>
    <cellStyle name="Navadno 29 3 3 3" xfId="1305"/>
    <cellStyle name="Navadno 29 3 4" xfId="1306"/>
    <cellStyle name="Navadno 29 3 4 2" xfId="1307"/>
    <cellStyle name="Navadno 29 3 5" xfId="1308"/>
    <cellStyle name="Navadno 29 4" xfId="1309"/>
    <cellStyle name="Navadno 29 4 2" xfId="1310"/>
    <cellStyle name="Navadno 29 4 2 2" xfId="1311"/>
    <cellStyle name="Navadno 29 4 2 2 2" xfId="1312"/>
    <cellStyle name="Navadno 29 4 2 3" xfId="1313"/>
    <cellStyle name="Navadno 29 4 3" xfId="1314"/>
    <cellStyle name="Navadno 29 4 3 2" xfId="1315"/>
    <cellStyle name="Navadno 29 4 4" xfId="1316"/>
    <cellStyle name="Navadno 29 5" xfId="1317"/>
    <cellStyle name="Navadno 29 5 2" xfId="1318"/>
    <cellStyle name="Navadno 29 5 2 2" xfId="1319"/>
    <cellStyle name="Navadno 29 5 2 2 2" xfId="1320"/>
    <cellStyle name="Navadno 29 5 2 3" xfId="1321"/>
    <cellStyle name="Navadno 29 5 3" xfId="1322"/>
    <cellStyle name="Navadno 29 5 3 2" xfId="1323"/>
    <cellStyle name="Navadno 29 5 4" xfId="1324"/>
    <cellStyle name="Navadno 29 6" xfId="1325"/>
    <cellStyle name="Navadno 29 6 2" xfId="1326"/>
    <cellStyle name="Navadno 29 6 2 2" xfId="1327"/>
    <cellStyle name="Navadno 29 6 3" xfId="1328"/>
    <cellStyle name="Navadno 29 7" xfId="1329"/>
    <cellStyle name="Navadno 29 7 2" xfId="1330"/>
    <cellStyle name="Navadno 29 8" xfId="1331"/>
    <cellStyle name="Navadno 3" xfId="1332"/>
    <cellStyle name="Navadno 3 10" xfId="1333"/>
    <cellStyle name="Navadno 3 2" xfId="1334"/>
    <cellStyle name="Navadno 3 2 2" xfId="1335"/>
    <cellStyle name="Navadno 3 2 2 2" xfId="1336"/>
    <cellStyle name="Navadno 3 2 2 3" xfId="1337"/>
    <cellStyle name="Navadno 3 2 3" xfId="1338"/>
    <cellStyle name="Navadno 3 2 4" xfId="1339"/>
    <cellStyle name="Navadno 3 3" xfId="1340"/>
    <cellStyle name="Navadno 3 3 2" xfId="1341"/>
    <cellStyle name="Navadno 3 3 3" xfId="1342"/>
    <cellStyle name="Navadno 3 4" xfId="1343"/>
    <cellStyle name="Navadno 3 4 2" xfId="1344"/>
    <cellStyle name="Navadno 3 4 3" xfId="1345"/>
    <cellStyle name="Navadno 3 5" xfId="1346"/>
    <cellStyle name="Navadno 3 5 2" xfId="1347"/>
    <cellStyle name="Navadno 3 5 3" xfId="1348"/>
    <cellStyle name="Navadno 3 6" xfId="1349"/>
    <cellStyle name="Navadno 3 6 2" xfId="1350"/>
    <cellStyle name="Navadno 3 6 3" xfId="1351"/>
    <cellStyle name="Navadno 3 7" xfId="1352"/>
    <cellStyle name="Navadno 3 7 2" xfId="1353"/>
    <cellStyle name="Navadno 3 7 3" xfId="1354"/>
    <cellStyle name="Navadno 3 8" xfId="1355"/>
    <cellStyle name="Navadno 3 8 2" xfId="1356"/>
    <cellStyle name="Navadno 3 8 3" xfId="1357"/>
    <cellStyle name="Navadno 3 9" xfId="1358"/>
    <cellStyle name="Navadno 3 9 2" xfId="1359"/>
    <cellStyle name="Navadno 3_Popis 49-1-14 (6.4.2015-razdelitev)" xfId="1360"/>
    <cellStyle name="Navadno 30 2" xfId="1361"/>
    <cellStyle name="Navadno 30 2 2" xfId="1362"/>
    <cellStyle name="Navadno 30 2 2 2" xfId="1363"/>
    <cellStyle name="Navadno 30 2 2 2 2" xfId="1364"/>
    <cellStyle name="Navadno 30 2 2 2 2 2" xfId="1365"/>
    <cellStyle name="Navadno 30 2 2 2 3" xfId="1366"/>
    <cellStyle name="Navadno 30 2 2 3" xfId="1367"/>
    <cellStyle name="Navadno 30 2 2 3 2" xfId="1368"/>
    <cellStyle name="Navadno 30 2 2 4" xfId="1369"/>
    <cellStyle name="Navadno 30 2 3" xfId="1370"/>
    <cellStyle name="Navadno 30 2 3 2" xfId="1371"/>
    <cellStyle name="Navadno 30 2 3 2 2" xfId="1372"/>
    <cellStyle name="Navadno 30 2 3 3" xfId="1373"/>
    <cellStyle name="Navadno 30 2 4" xfId="1374"/>
    <cellStyle name="Navadno 30 2 4 2" xfId="1375"/>
    <cellStyle name="Navadno 30 2 5" xfId="1376"/>
    <cellStyle name="Navadno 30 3" xfId="1377"/>
    <cellStyle name="Navadno 30 3 2" xfId="1378"/>
    <cellStyle name="Navadno 30 3 2 2" xfId="1379"/>
    <cellStyle name="Navadno 30 3 2 2 2" xfId="1380"/>
    <cellStyle name="Navadno 30 3 2 2 2 2" xfId="1381"/>
    <cellStyle name="Navadno 30 3 2 2 3" xfId="1382"/>
    <cellStyle name="Navadno 30 3 2 3" xfId="1383"/>
    <cellStyle name="Navadno 30 3 2 3 2" xfId="1384"/>
    <cellStyle name="Navadno 30 3 2 4" xfId="1385"/>
    <cellStyle name="Navadno 30 3 3" xfId="1386"/>
    <cellStyle name="Navadno 30 3 3 2" xfId="1387"/>
    <cellStyle name="Navadno 30 3 3 2 2" xfId="1388"/>
    <cellStyle name="Navadno 30 3 3 3" xfId="1389"/>
    <cellStyle name="Navadno 30 3 4" xfId="1390"/>
    <cellStyle name="Navadno 30 3 4 2" xfId="1391"/>
    <cellStyle name="Navadno 30 3 5" xfId="1392"/>
    <cellStyle name="Navadno 31" xfId="1393"/>
    <cellStyle name="Navadno 31 2" xfId="1394"/>
    <cellStyle name="Navadno 31 2 2" xfId="1395"/>
    <cellStyle name="Navadno 31 2 2 2" xfId="1396"/>
    <cellStyle name="Navadno 31 2 2 2 2" xfId="1397"/>
    <cellStyle name="Navadno 31 2 2 2 2 2" xfId="1398"/>
    <cellStyle name="Navadno 31 2 2 2 3" xfId="1399"/>
    <cellStyle name="Navadno 31 2 2 3" xfId="1400"/>
    <cellStyle name="Navadno 31 2 2 3 2" xfId="1401"/>
    <cellStyle name="Navadno 31 2 2 4" xfId="1402"/>
    <cellStyle name="Navadno 31 2 3" xfId="1403"/>
    <cellStyle name="Navadno 31 2 3 2" xfId="1404"/>
    <cellStyle name="Navadno 31 2 3 2 2" xfId="1405"/>
    <cellStyle name="Navadno 31 2 3 3" xfId="1406"/>
    <cellStyle name="Navadno 31 2 4" xfId="1407"/>
    <cellStyle name="Navadno 31 2 4 2" xfId="1408"/>
    <cellStyle name="Navadno 31 2 5" xfId="1409"/>
    <cellStyle name="Navadno 31 3" xfId="1410"/>
    <cellStyle name="Navadno 31 3 2" xfId="1411"/>
    <cellStyle name="Navadno 31 3 2 2" xfId="1412"/>
    <cellStyle name="Navadno 31 3 2 2 2" xfId="1413"/>
    <cellStyle name="Navadno 31 3 2 2 2 2" xfId="1414"/>
    <cellStyle name="Navadno 31 3 2 2 3" xfId="1415"/>
    <cellStyle name="Navadno 31 3 2 3" xfId="1416"/>
    <cellStyle name="Navadno 31 3 2 3 2" xfId="1417"/>
    <cellStyle name="Navadno 31 3 2 4" xfId="1418"/>
    <cellStyle name="Navadno 31 3 3" xfId="1419"/>
    <cellStyle name="Navadno 31 3 3 2" xfId="1420"/>
    <cellStyle name="Navadno 31 3 3 2 2" xfId="1421"/>
    <cellStyle name="Navadno 31 3 3 3" xfId="1422"/>
    <cellStyle name="Navadno 31 3 4" xfId="1423"/>
    <cellStyle name="Navadno 31 3 4 2" xfId="1424"/>
    <cellStyle name="Navadno 31 3 5" xfId="1425"/>
    <cellStyle name="Navadno 31 4" xfId="1426"/>
    <cellStyle name="Navadno 31 4 2" xfId="1427"/>
    <cellStyle name="Navadno 31 4 2 2" xfId="1428"/>
    <cellStyle name="Navadno 31 4 2 2 2" xfId="1429"/>
    <cellStyle name="Navadno 31 4 2 3" xfId="1430"/>
    <cellStyle name="Navadno 31 4 3" xfId="1431"/>
    <cellStyle name="Navadno 31 4 3 2" xfId="1432"/>
    <cellStyle name="Navadno 31 4 4" xfId="1433"/>
    <cellStyle name="Navadno 31 5" xfId="1434"/>
    <cellStyle name="Navadno 31 5 2" xfId="1435"/>
    <cellStyle name="Navadno 31 5 2 2" xfId="1436"/>
    <cellStyle name="Navadno 31 5 2 2 2" xfId="1437"/>
    <cellStyle name="Navadno 31 5 2 3" xfId="1438"/>
    <cellStyle name="Navadno 31 5 3" xfId="1439"/>
    <cellStyle name="Navadno 31 5 3 2" xfId="1440"/>
    <cellStyle name="Navadno 31 5 4" xfId="1441"/>
    <cellStyle name="Navadno 31 6" xfId="1442"/>
    <cellStyle name="Navadno 31 6 2" xfId="1443"/>
    <cellStyle name="Navadno 31 6 2 2" xfId="1444"/>
    <cellStyle name="Navadno 31 6 3" xfId="1445"/>
    <cellStyle name="Navadno 31 7" xfId="1446"/>
    <cellStyle name="Navadno 31 7 2" xfId="1447"/>
    <cellStyle name="Navadno 31 8" xfId="1448"/>
    <cellStyle name="Navadno 32 2" xfId="1449"/>
    <cellStyle name="Navadno 32 2 2" xfId="1450"/>
    <cellStyle name="Navadno 32 2 2 2" xfId="1451"/>
    <cellStyle name="Navadno 32 2 2 2 2" xfId="1452"/>
    <cellStyle name="Navadno 32 2 2 2 2 2" xfId="1453"/>
    <cellStyle name="Navadno 32 2 2 2 3" xfId="1454"/>
    <cellStyle name="Navadno 32 2 2 3" xfId="1455"/>
    <cellStyle name="Navadno 32 2 2 3 2" xfId="1456"/>
    <cellStyle name="Navadno 32 2 2 4" xfId="1457"/>
    <cellStyle name="Navadno 32 2 3" xfId="1458"/>
    <cellStyle name="Navadno 32 2 3 2" xfId="1459"/>
    <cellStyle name="Navadno 32 2 3 2 2" xfId="1460"/>
    <cellStyle name="Navadno 32 2 3 3" xfId="1461"/>
    <cellStyle name="Navadno 32 2 4" xfId="1462"/>
    <cellStyle name="Navadno 32 2 4 2" xfId="1463"/>
    <cellStyle name="Navadno 32 2 5" xfId="1464"/>
    <cellStyle name="Navadno 32 3" xfId="1465"/>
    <cellStyle name="Navadno 32 3 2" xfId="1466"/>
    <cellStyle name="Navadno 32 3 2 2" xfId="1467"/>
    <cellStyle name="Navadno 32 3 2 2 2" xfId="1468"/>
    <cellStyle name="Navadno 32 3 2 2 2 2" xfId="1469"/>
    <cellStyle name="Navadno 32 3 2 2 3" xfId="1470"/>
    <cellStyle name="Navadno 32 3 2 3" xfId="1471"/>
    <cellStyle name="Navadno 32 3 2 3 2" xfId="1472"/>
    <cellStyle name="Navadno 32 3 2 4" xfId="1473"/>
    <cellStyle name="Navadno 32 3 3" xfId="1474"/>
    <cellStyle name="Navadno 32 3 3 2" xfId="1475"/>
    <cellStyle name="Navadno 32 3 3 2 2" xfId="1476"/>
    <cellStyle name="Navadno 32 3 3 3" xfId="1477"/>
    <cellStyle name="Navadno 32 3 4" xfId="1478"/>
    <cellStyle name="Navadno 32 3 4 2" xfId="1479"/>
    <cellStyle name="Navadno 32 3 5" xfId="1480"/>
    <cellStyle name="Navadno 34" xfId="1481"/>
    <cellStyle name="Navadno 34 2" xfId="1482"/>
    <cellStyle name="Navadno 34 2 2" xfId="1483"/>
    <cellStyle name="Navadno 34 2 3" xfId="1484"/>
    <cellStyle name="Navadno 34 3" xfId="1485"/>
    <cellStyle name="Navadno 34 3 2" xfId="1486"/>
    <cellStyle name="Navadno 34 3 3" xfId="1487"/>
    <cellStyle name="Navadno 34 4" xfId="1488"/>
    <cellStyle name="Navadno 34 5" xfId="1489"/>
    <cellStyle name="Navadno 35 2" xfId="1490"/>
    <cellStyle name="Navadno 35 2 2" xfId="1491"/>
    <cellStyle name="Navadno 35 2 3" xfId="1492"/>
    <cellStyle name="Navadno 35 3" xfId="1493"/>
    <cellStyle name="Navadno 35 3 2" xfId="1494"/>
    <cellStyle name="Navadno 35 3 3" xfId="1495"/>
    <cellStyle name="Navadno 36 2" xfId="1496"/>
    <cellStyle name="Navadno 36 2 2" xfId="1497"/>
    <cellStyle name="Navadno 36 2 3" xfId="1498"/>
    <cellStyle name="Navadno 36 3" xfId="1499"/>
    <cellStyle name="Navadno 36 3 2" xfId="1500"/>
    <cellStyle name="Navadno 36 3 3" xfId="1501"/>
    <cellStyle name="Navadno 37 2" xfId="1502"/>
    <cellStyle name="Navadno 37 2 2" xfId="1503"/>
    <cellStyle name="Navadno 37 2 3" xfId="1504"/>
    <cellStyle name="Navadno 37 3" xfId="1505"/>
    <cellStyle name="Navadno 37 3 2" xfId="1506"/>
    <cellStyle name="Navadno 37 3 3" xfId="1507"/>
    <cellStyle name="Navadno 38 2" xfId="1508"/>
    <cellStyle name="Navadno 38 2 2" xfId="1509"/>
    <cellStyle name="Navadno 38 2 3" xfId="1510"/>
    <cellStyle name="Navadno 38 3" xfId="1511"/>
    <cellStyle name="Navadno 38 3 2" xfId="1512"/>
    <cellStyle name="Navadno 38 3 3" xfId="1513"/>
    <cellStyle name="Navadno 39 2" xfId="1514"/>
    <cellStyle name="Navadno 39 2 2" xfId="1515"/>
    <cellStyle name="Navadno 39 2 3" xfId="1516"/>
    <cellStyle name="Navadno 39 3" xfId="1517"/>
    <cellStyle name="Navadno 39 3 2" xfId="1518"/>
    <cellStyle name="Navadno 39 3 3" xfId="1519"/>
    <cellStyle name="Navadno 4" xfId="1520"/>
    <cellStyle name="Navadno 4 10" xfId="1521"/>
    <cellStyle name="Navadno 4 10 2" xfId="1522"/>
    <cellStyle name="Navadno 4 11" xfId="1523"/>
    <cellStyle name="Navadno 4 11 2" xfId="1524"/>
    <cellStyle name="Navadno 4 2" xfId="1525"/>
    <cellStyle name="Navadno 4 2 2" xfId="1526"/>
    <cellStyle name="Navadno 4 2 3" xfId="1527"/>
    <cellStyle name="Navadno 4 2 4" xfId="1528"/>
    <cellStyle name="Navadno 4 3" xfId="1529"/>
    <cellStyle name="Navadno 4 3 2" xfId="1530"/>
    <cellStyle name="Navadno 4 3 3" xfId="1531"/>
    <cellStyle name="Navadno 4 4" xfId="1532"/>
    <cellStyle name="Navadno 4 4 2" xfId="1533"/>
    <cellStyle name="Navadno 4 4 3" xfId="1534"/>
    <cellStyle name="Navadno 4 5" xfId="1535"/>
    <cellStyle name="Navadno 4 5 2" xfId="1536"/>
    <cellStyle name="Navadno 4 5 3" xfId="1537"/>
    <cellStyle name="Navadno 4 6" xfId="1538"/>
    <cellStyle name="Navadno 4 6 2" xfId="1539"/>
    <cellStyle name="Navadno 4 6 3" xfId="1540"/>
    <cellStyle name="Navadno 4 7" xfId="1541"/>
    <cellStyle name="Navadno 4 7 2" xfId="1542"/>
    <cellStyle name="Navadno 4 7 3" xfId="1543"/>
    <cellStyle name="Navadno 4 8" xfId="1544"/>
    <cellStyle name="Navadno 4 8 2" xfId="1545"/>
    <cellStyle name="Navadno 4 8 3" xfId="1546"/>
    <cellStyle name="Navadno 4 9" xfId="1547"/>
    <cellStyle name="Navadno 4_Popis 49-1-14 (6.4.2015-razdelitev)" xfId="1548"/>
    <cellStyle name="Navadno 40 2" xfId="1549"/>
    <cellStyle name="Navadno 40 2 2" xfId="1550"/>
    <cellStyle name="Navadno 40 2 3" xfId="1551"/>
    <cellStyle name="Navadno 40 3" xfId="1552"/>
    <cellStyle name="Navadno 40 3 2" xfId="1553"/>
    <cellStyle name="Navadno 40 3 3" xfId="1554"/>
    <cellStyle name="Navadno 41" xfId="1555"/>
    <cellStyle name="Navadno 41 2" xfId="1556"/>
    <cellStyle name="Navadno 41 2 2" xfId="1557"/>
    <cellStyle name="Navadno 41 2 3" xfId="1558"/>
    <cellStyle name="Navadno 41 3" xfId="1559"/>
    <cellStyle name="Navadno 41 3 2" xfId="1560"/>
    <cellStyle name="Navadno 41 3 3" xfId="1561"/>
    <cellStyle name="Navadno 41 4" xfId="1562"/>
    <cellStyle name="Navadno 41 5" xfId="1563"/>
    <cellStyle name="Navadno 42" xfId="1564"/>
    <cellStyle name="Navadno 42 2" xfId="1565"/>
    <cellStyle name="Navadno 42 3" xfId="1566"/>
    <cellStyle name="Navadno 5" xfId="1567"/>
    <cellStyle name="Navadno 5 2" xfId="1568"/>
    <cellStyle name="Navadno 5 3" xfId="1569"/>
    <cellStyle name="Navadno 5 3 2" xfId="1570"/>
    <cellStyle name="Navadno 5 3 3" xfId="1571"/>
    <cellStyle name="Navadno 5 4" xfId="1572"/>
    <cellStyle name="Navadno 5 4 2" xfId="1573"/>
    <cellStyle name="Navadno 6" xfId="1574"/>
    <cellStyle name="Navadno 6 2" xfId="1575"/>
    <cellStyle name="Navadno 6 3" xfId="1576"/>
    <cellStyle name="Navadno 6 4" xfId="1577"/>
    <cellStyle name="Navadno 6 5" xfId="1578"/>
    <cellStyle name="Navadno 6 5 2" xfId="1579"/>
    <cellStyle name="Navadno 6 6" xfId="1580"/>
    <cellStyle name="Navadno 6 6 2" xfId="1581"/>
    <cellStyle name="Navadno 7" xfId="1582"/>
    <cellStyle name="Navadno 7 2" xfId="1583"/>
    <cellStyle name="Navadno 7 3" xfId="1584"/>
    <cellStyle name="Navadno 7 3 2" xfId="1585"/>
    <cellStyle name="Navadno 7 4" xfId="1586"/>
    <cellStyle name="Navadno 7 4 2" xfId="1587"/>
    <cellStyle name="Navadno 8" xfId="1588"/>
    <cellStyle name="Navadno 8 2" xfId="1589"/>
    <cellStyle name="Navadno 8 2 2" xfId="1590"/>
    <cellStyle name="Navadno 8 2 2 2" xfId="1591"/>
    <cellStyle name="Navadno 8 2 3" xfId="1592"/>
    <cellStyle name="Navadno 9" xfId="1593"/>
    <cellStyle name="Navadno 9 2" xfId="1594"/>
    <cellStyle name="Navadno 9 2 2" xfId="1595"/>
    <cellStyle name="Navadno 9 2 2 2" xfId="1596"/>
    <cellStyle name="Navadno 9 2 2 2 2" xfId="1597"/>
    <cellStyle name="Navadno 9 2 2 2 2 2" xfId="1598"/>
    <cellStyle name="Navadno 9 2 2 2 3" xfId="1599"/>
    <cellStyle name="Navadno 9 2 2 3" xfId="1600"/>
    <cellStyle name="Navadno 9 2 2 3 2" xfId="1601"/>
    <cellStyle name="Navadno 9 2 2 4" xfId="1602"/>
    <cellStyle name="Navadno 9 2 3" xfId="1603"/>
    <cellStyle name="Navadno 9 2 3 2" xfId="1604"/>
    <cellStyle name="Navadno 9 2 3 2 2" xfId="1605"/>
    <cellStyle name="Navadno 9 2 3 3" xfId="1606"/>
    <cellStyle name="Navadno 9 2 4" xfId="1607"/>
    <cellStyle name="Navadno 9 2 4 2" xfId="1608"/>
    <cellStyle name="Navadno 9 2 5" xfId="1609"/>
    <cellStyle name="Navadno 9 3" xfId="1610"/>
    <cellStyle name="Navadno 9 3 2" xfId="1611"/>
    <cellStyle name="Navadno 9 3 2 2" xfId="1612"/>
    <cellStyle name="Navadno 9 3 2 2 2" xfId="1613"/>
    <cellStyle name="Navadno 9 3 2 2 2 2" xfId="1614"/>
    <cellStyle name="Navadno 9 3 2 2 3" xfId="1615"/>
    <cellStyle name="Navadno 9 3 2 3" xfId="1616"/>
    <cellStyle name="Navadno 9 3 2 3 2" xfId="1617"/>
    <cellStyle name="Navadno 9 3 2 4" xfId="1618"/>
    <cellStyle name="Navadno 9 3 3" xfId="1619"/>
    <cellStyle name="Navadno 9 3 3 2" xfId="1620"/>
    <cellStyle name="Navadno 9 3 3 2 2" xfId="1621"/>
    <cellStyle name="Navadno 9 3 3 3" xfId="1622"/>
    <cellStyle name="Navadno 9 3 4" xfId="1623"/>
    <cellStyle name="Navadno 9 3 4 2" xfId="1624"/>
    <cellStyle name="Navadno 9 3 5" xfId="1625"/>
    <cellStyle name="Navadno 9 4" xfId="1626"/>
    <cellStyle name="Navadno 9 4 2" xfId="1627"/>
    <cellStyle name="Navadno 9 4 2 2" xfId="1628"/>
    <cellStyle name="Navadno 9 4 2 2 2" xfId="1629"/>
    <cellStyle name="Navadno 9 4 2 3" xfId="1630"/>
    <cellStyle name="Navadno 9 4 3" xfId="1631"/>
    <cellStyle name="Navadno 9 4 3 2" xfId="1632"/>
    <cellStyle name="Navadno 9 4 4" xfId="1633"/>
    <cellStyle name="Navadno 9 5" xfId="1634"/>
    <cellStyle name="Navadno 9 5 2" xfId="1635"/>
    <cellStyle name="Navadno 9 5 2 2" xfId="1636"/>
    <cellStyle name="Navadno 9 5 2 2 2" xfId="1637"/>
    <cellStyle name="Navadno 9 5 2 3" xfId="1638"/>
    <cellStyle name="Navadno 9 5 3" xfId="1639"/>
    <cellStyle name="Navadno 9 5 3 2" xfId="1640"/>
    <cellStyle name="Navadno 9 5 4" xfId="1641"/>
    <cellStyle name="Navadno 9 6" xfId="1642"/>
    <cellStyle name="Navadno 9 6 2" xfId="1643"/>
    <cellStyle name="Navadno 9 6 2 2" xfId="1644"/>
    <cellStyle name="Navadno 9 6 3" xfId="1645"/>
    <cellStyle name="Navadno 9 7" xfId="1646"/>
    <cellStyle name="Navadno 9 7 2" xfId="1647"/>
    <cellStyle name="Navadno 9 8" xfId="1648"/>
    <cellStyle name="Navadno 9_Popis 49-1-14 (6.4.2015-razdelitev)" xfId="1649"/>
    <cellStyle name="Navadno_celoten popis" xfId="1650"/>
    <cellStyle name="Navadno_CSOD-EI-popis-OBJEKT+ ES-150208" xfId="1651"/>
    <cellStyle name="Navadno_KALAMAR-PSO GREGORČIČEVA MS-16.11.04" xfId="1652"/>
    <cellStyle name="Navadno_List1" xfId="1653"/>
    <cellStyle name="Navadno_Popis 49-1-14 (6.4.2015-razdelitev)" xfId="1654"/>
    <cellStyle name="Navadno_POPIS VODA objekt A1 in A2" xfId="1655"/>
    <cellStyle name="Navadno_zem+gradb+strojna dela" xfId="1656"/>
    <cellStyle name="Neutral" xfId="1657"/>
    <cellStyle name="Neutral 1" xfId="1658"/>
    <cellStyle name="Neutral 2" xfId="1659"/>
    <cellStyle name="Neutral 3" xfId="1660"/>
    <cellStyle name="Neutral 4" xfId="1661"/>
    <cellStyle name="Neutral 5" xfId="1662"/>
    <cellStyle name="Neutral 6" xfId="1663"/>
    <cellStyle name="Neutral 7" xfId="1664"/>
    <cellStyle name="Nevtralno 2" xfId="1665"/>
    <cellStyle name="Nevtralno 3" xfId="1666"/>
    <cellStyle name="Normal 10 2 2" xfId="1667"/>
    <cellStyle name="Normal 11" xfId="1668"/>
    <cellStyle name="Normal 11 2" xfId="1669"/>
    <cellStyle name="Normal 11_CSOD-EI-popis-OBJEKT+ ES-150208" xfId="1670"/>
    <cellStyle name="Normal 12" xfId="1671"/>
    <cellStyle name="Normal 2" xfId="1672"/>
    <cellStyle name="Normal 3" xfId="1673"/>
    <cellStyle name="Normal 3 10" xfId="1674"/>
    <cellStyle name="Normal 4" xfId="1675"/>
    <cellStyle name="Normal 4 3" xfId="1676"/>
    <cellStyle name="Normal 5" xfId="1677"/>
    <cellStyle name="Normal_Mamac_MA" xfId="1678"/>
    <cellStyle name="Note" xfId="1679"/>
    <cellStyle name="Note 1" xfId="1680"/>
    <cellStyle name="Note 1 2" xfId="1681"/>
    <cellStyle name="Note 2" xfId="1682"/>
    <cellStyle name="Note 2 2" xfId="1683"/>
    <cellStyle name="Note 3" xfId="1684"/>
    <cellStyle name="Note 3 2" xfId="1685"/>
    <cellStyle name="Note 4" xfId="1686"/>
    <cellStyle name="Note 4 2" xfId="1687"/>
    <cellStyle name="Note 5" xfId="1688"/>
    <cellStyle name="Note 5 2" xfId="1689"/>
    <cellStyle name="Note 6" xfId="1690"/>
    <cellStyle name="Note 6 2" xfId="1691"/>
    <cellStyle name="Note 7" xfId="1692"/>
    <cellStyle name="Note 8" xfId="1693"/>
    <cellStyle name="Odstotek 2" xfId="1694"/>
    <cellStyle name="Odstotek 2 2" xfId="1695"/>
    <cellStyle name="Odstotek 2 3" xfId="1696"/>
    <cellStyle name="Odstotek 2_Popis 49-1-14 (6.4.2015-razdelitev)" xfId="1697"/>
    <cellStyle name="Odstotek 3" xfId="1698"/>
    <cellStyle name="Opomba 2" xfId="1699"/>
    <cellStyle name="Opomba 3" xfId="1700"/>
    <cellStyle name="Opomba 3 2" xfId="1701"/>
    <cellStyle name="Opozorilo 2" xfId="1702"/>
    <cellStyle name="Output" xfId="1703"/>
    <cellStyle name="Output 1" xfId="1704"/>
    <cellStyle name="Output 1 2" xfId="1705"/>
    <cellStyle name="Output 2" xfId="1706"/>
    <cellStyle name="Output 2 2" xfId="1707"/>
    <cellStyle name="Output 3" xfId="1708"/>
    <cellStyle name="Output 3 2" xfId="1709"/>
    <cellStyle name="Output 4" xfId="1710"/>
    <cellStyle name="Output 4 2" xfId="1711"/>
    <cellStyle name="Output 5" xfId="1712"/>
    <cellStyle name="Output 5 2" xfId="1713"/>
    <cellStyle name="Output 6" xfId="1714"/>
    <cellStyle name="Output 6 2" xfId="1715"/>
    <cellStyle name="Pojasnjevalno besedilo 2" xfId="1716"/>
    <cellStyle name="Popis Evo" xfId="1717"/>
    <cellStyle name="Poudarek1 2" xfId="1718"/>
    <cellStyle name="Poudarek1 2 2" xfId="1719"/>
    <cellStyle name="Poudarek1 3" xfId="1720"/>
    <cellStyle name="Poudarek1 3 2" xfId="1721"/>
    <cellStyle name="Poudarek2 2" xfId="1722"/>
    <cellStyle name="Poudarek2 2 2" xfId="1723"/>
    <cellStyle name="Poudarek2 3" xfId="1724"/>
    <cellStyle name="Poudarek3 2" xfId="1725"/>
    <cellStyle name="Poudarek3 2 2" xfId="1726"/>
    <cellStyle name="Poudarek3 3" xfId="1727"/>
    <cellStyle name="Poudarek3 3 2" xfId="1728"/>
    <cellStyle name="Poudarek4 2" xfId="1729"/>
    <cellStyle name="Poudarek4 2 2" xfId="1730"/>
    <cellStyle name="Poudarek5 2" xfId="1731"/>
    <cellStyle name="Poudarek5 2 2" xfId="1732"/>
    <cellStyle name="Poudarek6 2" xfId="1733"/>
    <cellStyle name="Poudarek6 2 2" xfId="1734"/>
    <cellStyle name="Poudarek6 3" xfId="1735"/>
    <cellStyle name="Poudarek6 3 2" xfId="1736"/>
    <cellStyle name="Povezana celica 2" xfId="1737"/>
    <cellStyle name="Povezana celica 3" xfId="1738"/>
    <cellStyle name="Preveri celico 2" xfId="1739"/>
    <cellStyle name="PRVA VRSTA Element delo 2" xfId="1740"/>
    <cellStyle name="PRVA VRSTA Element delo 2 2" xfId="1741"/>
    <cellStyle name="PRVA VRSTA Element delo_Kolektor Koling_Unichem Logatec_požar,plin_331" xfId="1742"/>
    <cellStyle name="Računanje 2" xfId="1743"/>
    <cellStyle name="Računanje 2 2" xfId="1744"/>
    <cellStyle name="Računanje 3" xfId="1745"/>
    <cellStyle name="Računanje 3 2" xfId="1746"/>
    <cellStyle name="Skupaj" xfId="1747"/>
    <cellStyle name="Skupaj 1" xfId="1748"/>
    <cellStyle name="Skupaj 2" xfId="1749"/>
    <cellStyle name="Skupaj 3" xfId="1750"/>
    <cellStyle name="Skupaj 4" xfId="1751"/>
    <cellStyle name="Skupaj 5" xfId="1752"/>
    <cellStyle name="Skupaj 6" xfId="1753"/>
    <cellStyle name="Slabo 2" xfId="1754"/>
    <cellStyle name="Slabo 2 2" xfId="1755"/>
    <cellStyle name="Slabo 3" xfId="1756"/>
    <cellStyle name="Slabo 3 2" xfId="1757"/>
    <cellStyle name="Slog 1" xfId="1758"/>
    <cellStyle name="Slog 1 2" xfId="1759"/>
    <cellStyle name="Slog 1 3" xfId="1760"/>
    <cellStyle name="Slog 1 4" xfId="1761"/>
    <cellStyle name="Style 1" xfId="1762"/>
    <cellStyle name="Title" xfId="1763"/>
    <cellStyle name="Title 1" xfId="1764"/>
    <cellStyle name="Title 2" xfId="1765"/>
    <cellStyle name="Title 3" xfId="1766"/>
    <cellStyle name="Title 4" xfId="1767"/>
    <cellStyle name="Title 5" xfId="1768"/>
    <cellStyle name="Title 6" xfId="1769"/>
    <cellStyle name="Total" xfId="1770"/>
    <cellStyle name="Total 1" xfId="1771"/>
    <cellStyle name="Total 2" xfId="1772"/>
    <cellStyle name="Total 3" xfId="1773"/>
    <cellStyle name="Total 4" xfId="1774"/>
    <cellStyle name="Total 5" xfId="1775"/>
    <cellStyle name="Total 6" xfId="1776"/>
    <cellStyle name="Total 7" xfId="1777"/>
    <cellStyle name="Valuta" xfId="1778" builtinId="4"/>
    <cellStyle name="Valuta 10" xfId="1779"/>
    <cellStyle name="Valuta 10 2" xfId="1780"/>
    <cellStyle name="Valuta 10 2 2" xfId="1781"/>
    <cellStyle name="Valuta 10 2 3" xfId="1782"/>
    <cellStyle name="Valuta 10 2 3 2" xfId="1783"/>
    <cellStyle name="Valuta 10 3" xfId="1784"/>
    <cellStyle name="Valuta 10 3 2" xfId="1785"/>
    <cellStyle name="Valuta 10 3 3" xfId="1786"/>
    <cellStyle name="Valuta 10 3 3 2" xfId="1787"/>
    <cellStyle name="Valuta 10 4" xfId="1788"/>
    <cellStyle name="Valuta 10 5" xfId="1789"/>
    <cellStyle name="Valuta 10 5 2" xfId="1790"/>
    <cellStyle name="Valuta 11 2" xfId="1791"/>
    <cellStyle name="Valuta 11 2 2" xfId="1792"/>
    <cellStyle name="Valuta 11 2 3" xfId="1793"/>
    <cellStyle name="Valuta 11 2 3 2" xfId="1794"/>
    <cellStyle name="Valuta 11 3" xfId="1795"/>
    <cellStyle name="Valuta 11 3 2" xfId="1796"/>
    <cellStyle name="Valuta 11 3 3" xfId="1797"/>
    <cellStyle name="Valuta 11 3 3 2" xfId="1798"/>
    <cellStyle name="Valuta 12 2" xfId="1799"/>
    <cellStyle name="Valuta 12 2 2" xfId="1800"/>
    <cellStyle name="Valuta 12 2 3" xfId="1801"/>
    <cellStyle name="Valuta 12 2 3 2" xfId="1802"/>
    <cellStyle name="Valuta 12 3" xfId="1803"/>
    <cellStyle name="Valuta 12 3 2" xfId="1804"/>
    <cellStyle name="Valuta 12 3 3" xfId="1805"/>
    <cellStyle name="Valuta 12 3 3 2" xfId="1806"/>
    <cellStyle name="Valuta 13 2" xfId="1807"/>
    <cellStyle name="Valuta 13 2 2" xfId="1808"/>
    <cellStyle name="Valuta 13 2 3" xfId="1809"/>
    <cellStyle name="Valuta 13 2 3 2" xfId="1810"/>
    <cellStyle name="Valuta 13 3" xfId="1811"/>
    <cellStyle name="Valuta 13 3 2" xfId="1812"/>
    <cellStyle name="Valuta 13 3 3" xfId="1813"/>
    <cellStyle name="Valuta 13 3 3 2" xfId="1814"/>
    <cellStyle name="Valuta 15" xfId="1815"/>
    <cellStyle name="Valuta 15 2" xfId="1816"/>
    <cellStyle name="Valuta 15 3" xfId="1817"/>
    <cellStyle name="Valuta 15 3 2" xfId="1818"/>
    <cellStyle name="Valuta 19" xfId="1819"/>
    <cellStyle name="Valuta 19 2" xfId="1820"/>
    <cellStyle name="Valuta 19 3" xfId="1821"/>
    <cellStyle name="Valuta 19 3 2" xfId="1822"/>
    <cellStyle name="Valuta 2" xfId="1823"/>
    <cellStyle name="Valuta 2 1" xfId="1824"/>
    <cellStyle name="Valuta 2 2" xfId="1825"/>
    <cellStyle name="Valuta 2 2 2" xfId="1826"/>
    <cellStyle name="Valuta 2 2 2 2" xfId="1827"/>
    <cellStyle name="Valuta 2 2 2 3" xfId="1828"/>
    <cellStyle name="Valuta 2 2 3" xfId="1829"/>
    <cellStyle name="Valuta 2 2 4" xfId="1830"/>
    <cellStyle name="Valuta 2 2 4 2" xfId="1831"/>
    <cellStyle name="Valuta 2 3" xfId="1832"/>
    <cellStyle name="Valuta 2 3 2" xfId="1833"/>
    <cellStyle name="Valuta 2 3 3" xfId="1834"/>
    <cellStyle name="Valuta 2 3 4" xfId="1835"/>
    <cellStyle name="Valuta 2 3 4 2" xfId="1836"/>
    <cellStyle name="Valuta 2 4" xfId="1837"/>
    <cellStyle name="Valuta 2 5" xfId="1838"/>
    <cellStyle name="Valuta 2 6" xfId="1839"/>
    <cellStyle name="Valuta 2 7" xfId="1840"/>
    <cellStyle name="Valuta 2 7 2" xfId="1841"/>
    <cellStyle name="Valuta 2 7 3" xfId="1842"/>
    <cellStyle name="Valuta 2_Popis 49-1-14 (6.4.2015-razdelitev)" xfId="1843"/>
    <cellStyle name="Valuta 3" xfId="1844"/>
    <cellStyle name="Valuta 3 2" xfId="1845"/>
    <cellStyle name="Valuta 3 2 2" xfId="1846"/>
    <cellStyle name="Valuta 3 2 3" xfId="1847"/>
    <cellStyle name="Valuta 3 2 3 2" xfId="1848"/>
    <cellStyle name="Valuta 3 3" xfId="1849"/>
    <cellStyle name="Valuta 3 3 2" xfId="1850"/>
    <cellStyle name="Valuta 3 3 3" xfId="1851"/>
    <cellStyle name="Valuta 3 3 3 2" xfId="1852"/>
    <cellStyle name="Valuta 3 4" xfId="1853"/>
    <cellStyle name="Valuta 3 4 2" xfId="1854"/>
    <cellStyle name="Valuta 3 4 3" xfId="1855"/>
    <cellStyle name="Valuta 3 4 3 2" xfId="1856"/>
    <cellStyle name="Valuta 3 5" xfId="1857"/>
    <cellStyle name="Valuta 3 5 2" xfId="1858"/>
    <cellStyle name="Valuta 3 5 3" xfId="1859"/>
    <cellStyle name="Valuta 3 5 3 2" xfId="1860"/>
    <cellStyle name="Valuta 3 6" xfId="1861"/>
    <cellStyle name="Valuta 3 6 2" xfId="1862"/>
    <cellStyle name="Valuta 3 6 3" xfId="1863"/>
    <cellStyle name="Valuta 3 6 3 2" xfId="1864"/>
    <cellStyle name="Valuta 3 7" xfId="1865"/>
    <cellStyle name="Valuta 3 7 2" xfId="1866"/>
    <cellStyle name="Valuta 3 7 3" xfId="1867"/>
    <cellStyle name="Valuta 3 7 3 2" xfId="1868"/>
    <cellStyle name="Valuta 3 8" xfId="1869"/>
    <cellStyle name="Valuta 3 8 2" xfId="1870"/>
    <cellStyle name="Valuta 3 8 3" xfId="1871"/>
    <cellStyle name="Valuta 3 8 3 2" xfId="1872"/>
    <cellStyle name="Vejica" xfId="1873" builtinId="3"/>
    <cellStyle name="Vejica [0] 2" xfId="1874"/>
    <cellStyle name="Vejica [0] 2 2" xfId="1875"/>
    <cellStyle name="Vejica 10" xfId="1876"/>
    <cellStyle name="Vejica 10 2" xfId="1877"/>
    <cellStyle name="Vejica 10 2 2" xfId="1878"/>
    <cellStyle name="Vejica 10 2 3" xfId="1879"/>
    <cellStyle name="Vejica 10 2 3 2" xfId="1880"/>
    <cellStyle name="Vejica 10 3" xfId="1881"/>
    <cellStyle name="Vejica 10 3 2" xfId="1882"/>
    <cellStyle name="Vejica 10 3 3" xfId="1883"/>
    <cellStyle name="Vejica 10 3 3 2" xfId="1884"/>
    <cellStyle name="Vejica 10 4" xfId="1885"/>
    <cellStyle name="Vejica 10 5" xfId="1886"/>
    <cellStyle name="Vejica 10 5 2" xfId="1887"/>
    <cellStyle name="Vejica 11" xfId="1888"/>
    <cellStyle name="Vejica 11 2" xfId="1889"/>
    <cellStyle name="Vejica 11 2 2" xfId="1890"/>
    <cellStyle name="Vejica 11 2 3" xfId="1891"/>
    <cellStyle name="Vejica 11 2 3 2" xfId="1892"/>
    <cellStyle name="Vejica 11 3" xfId="1893"/>
    <cellStyle name="Vejica 11 3 2" xfId="1894"/>
    <cellStyle name="Vejica 11 3 3" xfId="1895"/>
    <cellStyle name="Vejica 11 3 3 2" xfId="1896"/>
    <cellStyle name="Vejica 11 4" xfId="1897"/>
    <cellStyle name="Vejica 12" xfId="1898"/>
    <cellStyle name="Vejica 12 2" xfId="1899"/>
    <cellStyle name="Vejica 12 2 2" xfId="1900"/>
    <cellStyle name="Vejica 12 2 3" xfId="1901"/>
    <cellStyle name="Vejica 12 2 3 2" xfId="1902"/>
    <cellStyle name="Vejica 12 3" xfId="1903"/>
    <cellStyle name="Vejica 12 3 2" xfId="1904"/>
    <cellStyle name="Vejica 12 3 3" xfId="1905"/>
    <cellStyle name="Vejica 12 3 3 2" xfId="1906"/>
    <cellStyle name="Vejica 12 4" xfId="1907"/>
    <cellStyle name="Vejica 13" xfId="1908"/>
    <cellStyle name="Vejica 13 2" xfId="1909"/>
    <cellStyle name="Vejica 13 2 2" xfId="1910"/>
    <cellStyle name="Vejica 13 2 3" xfId="1911"/>
    <cellStyle name="Vejica 13 2 3 2" xfId="1912"/>
    <cellStyle name="Vejica 13 3" xfId="1913"/>
    <cellStyle name="Vejica 13 3 2" xfId="1914"/>
    <cellStyle name="Vejica 13 3 3" xfId="1915"/>
    <cellStyle name="Vejica 13 3 3 2" xfId="1916"/>
    <cellStyle name="Vejica 13 4" xfId="1917"/>
    <cellStyle name="Vejica 14" xfId="1918"/>
    <cellStyle name="Vejica 14 2" xfId="1919"/>
    <cellStyle name="Vejica 15" xfId="1920"/>
    <cellStyle name="Vejica 15 2" xfId="1921"/>
    <cellStyle name="Vejica 15 2 2" xfId="1922"/>
    <cellStyle name="Vejica 15 2 3" xfId="1923"/>
    <cellStyle name="Vejica 15 3" xfId="1924"/>
    <cellStyle name="Vejica 15 4" xfId="1925"/>
    <cellStyle name="Vejica 15 4 2" xfId="1926"/>
    <cellStyle name="Vejica 16" xfId="1927"/>
    <cellStyle name="Vejica 16 2" xfId="1928"/>
    <cellStyle name="Vejica 17" xfId="1929"/>
    <cellStyle name="Vejica 17 2" xfId="1930"/>
    <cellStyle name="Vejica 17 2 2" xfId="1931"/>
    <cellStyle name="Vejica 17 2 2 2" xfId="1932"/>
    <cellStyle name="Vejica 17 2 2 3" xfId="1933"/>
    <cellStyle name="Vejica 17 2 3" xfId="1934"/>
    <cellStyle name="Vejica 17 2 4" xfId="1935"/>
    <cellStyle name="Vejica 17 3" xfId="1936"/>
    <cellStyle name="Vejica 17 3 2" xfId="1937"/>
    <cellStyle name="Vejica 17 3 3" xfId="1938"/>
    <cellStyle name="Vejica 17 4" xfId="1939"/>
    <cellStyle name="Vejica 17 5" xfId="1940"/>
    <cellStyle name="Vejica 18" xfId="1941"/>
    <cellStyle name="Vejica 18 2" xfId="1942"/>
    <cellStyle name="Vejica 18 2 2" xfId="1943"/>
    <cellStyle name="Vejica 18 2 2 2" xfId="1944"/>
    <cellStyle name="Vejica 18 2 2 3" xfId="1945"/>
    <cellStyle name="Vejica 18 2 3" xfId="1946"/>
    <cellStyle name="Vejica 18 2 4" xfId="1947"/>
    <cellStyle name="Vejica 18 3" xfId="1948"/>
    <cellStyle name="Vejica 18 3 2" xfId="1949"/>
    <cellStyle name="Vejica 18 3 3" xfId="1950"/>
    <cellStyle name="Vejica 18 4" xfId="1951"/>
    <cellStyle name="Vejica 18 5" xfId="1952"/>
    <cellStyle name="Vejica 19" xfId="1953"/>
    <cellStyle name="Vejica 19 2" xfId="1954"/>
    <cellStyle name="Vejica 19 2 2" xfId="1955"/>
    <cellStyle name="Vejica 19 2 2 2" xfId="1956"/>
    <cellStyle name="Vejica 19 2 2 3" xfId="1957"/>
    <cellStyle name="Vejica 19 2 3" xfId="1958"/>
    <cellStyle name="Vejica 19 2 4" xfId="1959"/>
    <cellStyle name="Vejica 19 3" xfId="1960"/>
    <cellStyle name="Vejica 19 3 2" xfId="1961"/>
    <cellStyle name="Vejica 19 3 3" xfId="1962"/>
    <cellStyle name="Vejica 19 4" xfId="1963"/>
    <cellStyle name="Vejica 19 5" xfId="1964"/>
    <cellStyle name="Vejica 2" xfId="1965"/>
    <cellStyle name="Vejica 2 10" xfId="1966"/>
    <cellStyle name="Vejica 2 10 2" xfId="1967"/>
    <cellStyle name="Vejica 2 10 2 2" xfId="1968"/>
    <cellStyle name="Vejica 2 10 2 2 2" xfId="1969"/>
    <cellStyle name="Vejica 2 10 2 2 3" xfId="1970"/>
    <cellStyle name="Vejica 2 10 2 3" xfId="1971"/>
    <cellStyle name="Vejica 2 10 2 4" xfId="1972"/>
    <cellStyle name="Vejica 2 10 2 4 2" xfId="1973"/>
    <cellStyle name="Vejica 2 10 2 5" xfId="1974"/>
    <cellStyle name="Vejica 2 10 3" xfId="1975"/>
    <cellStyle name="Vejica 2 10 3 2" xfId="1976"/>
    <cellStyle name="Vejica 2 10 3 2 2" xfId="1977"/>
    <cellStyle name="Vejica 2 10 3 2 3" xfId="1978"/>
    <cellStyle name="Vejica 2 10 3 3" xfId="1979"/>
    <cellStyle name="Vejica 2 10 3 4" xfId="1980"/>
    <cellStyle name="Vejica 2 10 4" xfId="1981"/>
    <cellStyle name="Vejica 2 10 4 2" xfId="1982"/>
    <cellStyle name="Vejica 2 10 4 2 2" xfId="1983"/>
    <cellStyle name="Vejica 2 10 4 2 3" xfId="1984"/>
    <cellStyle name="Vejica 2 10 4 3" xfId="1985"/>
    <cellStyle name="Vejica 2 10 4 4" xfId="1986"/>
    <cellStyle name="Vejica 2 10 5" xfId="1987"/>
    <cellStyle name="Vejica 2 10 5 2" xfId="1988"/>
    <cellStyle name="Vejica 2 10 5 3" xfId="1989"/>
    <cellStyle name="Vejica 2 10 6" xfId="1990"/>
    <cellStyle name="Vejica 2 10 7" xfId="1991"/>
    <cellStyle name="Vejica 2 10 7 2" xfId="1992"/>
    <cellStyle name="Vejica 2 10 8" xfId="1993"/>
    <cellStyle name="Vejica 2 11" xfId="1994"/>
    <cellStyle name="Vejica 2 11 2" xfId="1995"/>
    <cellStyle name="Vejica 2 11 2 2" xfId="1996"/>
    <cellStyle name="Vejica 2 11 2 3" xfId="1997"/>
    <cellStyle name="Vejica 2 11 3" xfId="1998"/>
    <cellStyle name="Vejica 2 11 4" xfId="1999"/>
    <cellStyle name="Vejica 2 11 4 2" xfId="2000"/>
    <cellStyle name="Vejica 2 11 5" xfId="2001"/>
    <cellStyle name="Vejica 2 12" xfId="2002"/>
    <cellStyle name="Vejica 2 12 2" xfId="2003"/>
    <cellStyle name="Vejica 2 12 2 2" xfId="2004"/>
    <cellStyle name="Vejica 2 12 2 3" xfId="2005"/>
    <cellStyle name="Vejica 2 12 3" xfId="2006"/>
    <cellStyle name="Vejica 2 12 4" xfId="2007"/>
    <cellStyle name="Vejica 2 12 4 2" xfId="2008"/>
    <cellStyle name="Vejica 2 12 5" xfId="2009"/>
    <cellStyle name="Vejica 2 13" xfId="2010"/>
    <cellStyle name="Vejica 2 13 2" xfId="2011"/>
    <cellStyle name="Vejica 2 13 2 2" xfId="2012"/>
    <cellStyle name="Vejica 2 13 2 3" xfId="2013"/>
    <cellStyle name="Vejica 2 13 3" xfId="2014"/>
    <cellStyle name="Vejica 2 13 4" xfId="2015"/>
    <cellStyle name="Vejica 2 14" xfId="2016"/>
    <cellStyle name="Vejica 2 15" xfId="2017"/>
    <cellStyle name="Vejica 2 16" xfId="2018"/>
    <cellStyle name="Vejica 2 16 2" xfId="2019"/>
    <cellStyle name="Vejica 2 17" xfId="2020"/>
    <cellStyle name="Vejica 2 2" xfId="2021"/>
    <cellStyle name="Vejica 2 2 2" xfId="2022"/>
    <cellStyle name="Vejica 2 2 2 2" xfId="2023"/>
    <cellStyle name="Vejica 2 2 2 2 2" xfId="2024"/>
    <cellStyle name="Vejica 2 2 2 2 2 2" xfId="2025"/>
    <cellStyle name="Vejica 2 2 2 2 2 2 2" xfId="2026"/>
    <cellStyle name="Vejica 2 2 2 2 2 2 3" xfId="2027"/>
    <cellStyle name="Vejica 2 2 2 2 2 3" xfId="2028"/>
    <cellStyle name="Vejica 2 2 2 2 2 4" xfId="2029"/>
    <cellStyle name="Vejica 2 2 2 2 2 4 2" xfId="2030"/>
    <cellStyle name="Vejica 2 2 2 2 2 5" xfId="2031"/>
    <cellStyle name="Vejica 2 2 2 2 3" xfId="2032"/>
    <cellStyle name="Vejica 2 2 2 2 3 2" xfId="2033"/>
    <cellStyle name="Vejica 2 2 2 2 3 3" xfId="2034"/>
    <cellStyle name="Vejica 2 2 2 2 4" xfId="2035"/>
    <cellStyle name="Vejica 2 2 2 2 5" xfId="2036"/>
    <cellStyle name="Vejica 2 2 2 2 5 2" xfId="2037"/>
    <cellStyle name="Vejica 2 2 2 2 6" xfId="2038"/>
    <cellStyle name="Vejica 2 2 2 3" xfId="2039"/>
    <cellStyle name="Vejica 2 2 2 3 2" xfId="2040"/>
    <cellStyle name="Vejica 2 2 2 3 2 2" xfId="2041"/>
    <cellStyle name="Vejica 2 2 2 3 2 2 2" xfId="2042"/>
    <cellStyle name="Vejica 2 2 2 3 2 2 3" xfId="2043"/>
    <cellStyle name="Vejica 2 2 2 3 2 3" xfId="2044"/>
    <cellStyle name="Vejica 2 2 2 3 2 4" xfId="2045"/>
    <cellStyle name="Vejica 2 2 2 3 2 4 2" xfId="2046"/>
    <cellStyle name="Vejica 2 2 2 3 2 5" xfId="2047"/>
    <cellStyle name="Vejica 2 2 2 3 3" xfId="2048"/>
    <cellStyle name="Vejica 2 2 2 3 3 2" xfId="2049"/>
    <cellStyle name="Vejica 2 2 2 3 3 3" xfId="2050"/>
    <cellStyle name="Vejica 2 2 2 3 4" xfId="2051"/>
    <cellStyle name="Vejica 2 2 2 3 5" xfId="2052"/>
    <cellStyle name="Vejica 2 2 2 3 5 2" xfId="2053"/>
    <cellStyle name="Vejica 2 2 2 3 6" xfId="2054"/>
    <cellStyle name="Vejica 2 2 2 4" xfId="2055"/>
    <cellStyle name="Vejica 2 2 2 4 2" xfId="2056"/>
    <cellStyle name="Vejica 2 2 2 4 2 2" xfId="2057"/>
    <cellStyle name="Vejica 2 2 2 4 2 3" xfId="2058"/>
    <cellStyle name="Vejica 2 2 2 4 3" xfId="2059"/>
    <cellStyle name="Vejica 2 2 2 4 4" xfId="2060"/>
    <cellStyle name="Vejica 2 2 2 4 4 2" xfId="2061"/>
    <cellStyle name="Vejica 2 2 2 4 5" xfId="2062"/>
    <cellStyle name="Vejica 2 2 2 5" xfId="2063"/>
    <cellStyle name="Vejica 2 2 2 5 2" xfId="2064"/>
    <cellStyle name="Vejica 2 2 2 5 3" xfId="2065"/>
    <cellStyle name="Vejica 2 2 2 5 3 2" xfId="2066"/>
    <cellStyle name="Vejica 2 2 2 5 4" xfId="2067"/>
    <cellStyle name="Vejica 2 2 2 6" xfId="2068"/>
    <cellStyle name="Vejica 2 2 2 7" xfId="2069"/>
    <cellStyle name="Vejica 2 2 2 7 2" xfId="2070"/>
    <cellStyle name="Vejica 2 2 2 8" xfId="2071"/>
    <cellStyle name="Vejica 2 2 3" xfId="2072"/>
    <cellStyle name="Vejica 2 2 4" xfId="2073"/>
    <cellStyle name="Vejica 2 2 4 2" xfId="2074"/>
    <cellStyle name="Vejica 2 3" xfId="2075"/>
    <cellStyle name="Vejica 2 3 2" xfId="2076"/>
    <cellStyle name="Vejica 2 3 2 2" xfId="2077"/>
    <cellStyle name="Vejica 2 3 2 3" xfId="2078"/>
    <cellStyle name="Vejica 2 3 2 3 2" xfId="2079"/>
    <cellStyle name="Vejica 2 3 3" xfId="2080"/>
    <cellStyle name="Vejica 2 3 3 2" xfId="2081"/>
    <cellStyle name="Vejica 2 3 3 2 2" xfId="2082"/>
    <cellStyle name="Vejica 2 3 3 2 2 2" xfId="2083"/>
    <cellStyle name="Vejica 2 3 3 2 2 3" xfId="2084"/>
    <cellStyle name="Vejica 2 3 3 2 3" xfId="2085"/>
    <cellStyle name="Vejica 2 3 3 2 4" xfId="2086"/>
    <cellStyle name="Vejica 2 3 3 2 4 2" xfId="2087"/>
    <cellStyle name="Vejica 2 3 3 2 5" xfId="2088"/>
    <cellStyle name="Vejica 2 3 3 3" xfId="2089"/>
    <cellStyle name="Vejica 2 3 3 3 2" xfId="2090"/>
    <cellStyle name="Vejica 2 3 3 3 3" xfId="2091"/>
    <cellStyle name="Vejica 2 3 3 4" xfId="2092"/>
    <cellStyle name="Vejica 2 3 3 5" xfId="2093"/>
    <cellStyle name="Vejica 2 3 3 5 2" xfId="2094"/>
    <cellStyle name="Vejica 2 3 3 6" xfId="2095"/>
    <cellStyle name="Vejica 2 3 4" xfId="2096"/>
    <cellStyle name="Vejica 2 3 4 2" xfId="2097"/>
    <cellStyle name="Vejica 2 3 4 2 2" xfId="2098"/>
    <cellStyle name="Vejica 2 3 4 2 2 2" xfId="2099"/>
    <cellStyle name="Vejica 2 3 4 2 2 3" xfId="2100"/>
    <cellStyle name="Vejica 2 3 4 2 3" xfId="2101"/>
    <cellStyle name="Vejica 2 3 4 2 4" xfId="2102"/>
    <cellStyle name="Vejica 2 3 4 2 4 2" xfId="2103"/>
    <cellStyle name="Vejica 2 3 4 2 5" xfId="2104"/>
    <cellStyle name="Vejica 2 3 4 3" xfId="2105"/>
    <cellStyle name="Vejica 2 3 4 3 2" xfId="2106"/>
    <cellStyle name="Vejica 2 3 4 3 3" xfId="2107"/>
    <cellStyle name="Vejica 2 3 4 4" xfId="2108"/>
    <cellStyle name="Vejica 2 3 4 5" xfId="2109"/>
    <cellStyle name="Vejica 2 3 4 5 2" xfId="2110"/>
    <cellStyle name="Vejica 2 3 4 6" xfId="2111"/>
    <cellStyle name="Vejica 2 3 5" xfId="2112"/>
    <cellStyle name="Vejica 2 3 5 2" xfId="2113"/>
    <cellStyle name="Vejica 2 3 5 2 2" xfId="2114"/>
    <cellStyle name="Vejica 2 3 5 2 3" xfId="2115"/>
    <cellStyle name="Vejica 2 3 5 3" xfId="2116"/>
    <cellStyle name="Vejica 2 3 5 4" xfId="2117"/>
    <cellStyle name="Vejica 2 3 5 4 2" xfId="2118"/>
    <cellStyle name="Vejica 2 3 5 5" xfId="2119"/>
    <cellStyle name="Vejica 2 3 6" xfId="2120"/>
    <cellStyle name="Vejica 2 3 6 2" xfId="2121"/>
    <cellStyle name="Vejica 2 3 6 3" xfId="2122"/>
    <cellStyle name="Vejica 2 3 6 3 2" xfId="2123"/>
    <cellStyle name="Vejica 2 3 6 4" xfId="2124"/>
    <cellStyle name="Vejica 2 3 7" xfId="2125"/>
    <cellStyle name="Vejica 2 3 8" xfId="2126"/>
    <cellStyle name="Vejica 2 3 8 2" xfId="2127"/>
    <cellStyle name="Vejica 2 3 9" xfId="2128"/>
    <cellStyle name="Vejica 2 4" xfId="2129"/>
    <cellStyle name="Vejica 2 4 2" xfId="2130"/>
    <cellStyle name="Vejica 2 4 2 2" xfId="2131"/>
    <cellStyle name="Vejica 2 4 2 2 2" xfId="2132"/>
    <cellStyle name="Vejica 2 4 2 2 2 2" xfId="2133"/>
    <cellStyle name="Vejica 2 4 2 2 2 3" xfId="2134"/>
    <cellStyle name="Vejica 2 4 2 2 3" xfId="2135"/>
    <cellStyle name="Vejica 2 4 2 2 4" xfId="2136"/>
    <cellStyle name="Vejica 2 4 2 2 4 2" xfId="2137"/>
    <cellStyle name="Vejica 2 4 2 2 5" xfId="2138"/>
    <cellStyle name="Vejica 2 4 2 3" xfId="2139"/>
    <cellStyle name="Vejica 2 4 2 3 2" xfId="2140"/>
    <cellStyle name="Vejica 2 4 2 3 3" xfId="2141"/>
    <cellStyle name="Vejica 2 4 2 4" xfId="2142"/>
    <cellStyle name="Vejica 2 4 2 5" xfId="2143"/>
    <cellStyle name="Vejica 2 4 2 5 2" xfId="2144"/>
    <cellStyle name="Vejica 2 4 2 6" xfId="2145"/>
    <cellStyle name="Vejica 2 4 3" xfId="2146"/>
    <cellStyle name="Vejica 2 4 3 2" xfId="2147"/>
    <cellStyle name="Vejica 2 4 3 2 2" xfId="2148"/>
    <cellStyle name="Vejica 2 4 3 2 2 2" xfId="2149"/>
    <cellStyle name="Vejica 2 4 3 2 2 3" xfId="2150"/>
    <cellStyle name="Vejica 2 4 3 2 3" xfId="2151"/>
    <cellStyle name="Vejica 2 4 3 2 4" xfId="2152"/>
    <cellStyle name="Vejica 2 4 3 2 4 2" xfId="2153"/>
    <cellStyle name="Vejica 2 4 3 2 5" xfId="2154"/>
    <cellStyle name="Vejica 2 4 3 3" xfId="2155"/>
    <cellStyle name="Vejica 2 4 3 3 2" xfId="2156"/>
    <cellStyle name="Vejica 2 4 3 3 3" xfId="2157"/>
    <cellStyle name="Vejica 2 4 3 4" xfId="2158"/>
    <cellStyle name="Vejica 2 4 3 5" xfId="2159"/>
    <cellStyle name="Vejica 2 4 3 5 2" xfId="2160"/>
    <cellStyle name="Vejica 2 4 3 6" xfId="2161"/>
    <cellStyle name="Vejica 2 4 4" xfId="2162"/>
    <cellStyle name="Vejica 2 4 4 2" xfId="2163"/>
    <cellStyle name="Vejica 2 4 4 2 2" xfId="2164"/>
    <cellStyle name="Vejica 2 4 4 2 3" xfId="2165"/>
    <cellStyle name="Vejica 2 4 4 3" xfId="2166"/>
    <cellStyle name="Vejica 2 4 4 4" xfId="2167"/>
    <cellStyle name="Vejica 2 4 4 4 2" xfId="2168"/>
    <cellStyle name="Vejica 2 4 4 5" xfId="2169"/>
    <cellStyle name="Vejica 2 4 5" xfId="2170"/>
    <cellStyle name="Vejica 2 4 5 2" xfId="2171"/>
    <cellStyle name="Vejica 2 4 5 3" xfId="2172"/>
    <cellStyle name="Vejica 2 4 5 3 2" xfId="2173"/>
    <cellStyle name="Vejica 2 4 5 4" xfId="2174"/>
    <cellStyle name="Vejica 2 4 6" xfId="2175"/>
    <cellStyle name="Vejica 2 4 7" xfId="2176"/>
    <cellStyle name="Vejica 2 4 7 2" xfId="2177"/>
    <cellStyle name="Vejica 2 4 8" xfId="2178"/>
    <cellStyle name="Vejica 2 5" xfId="2179"/>
    <cellStyle name="Vejica 2 5 2" xfId="2180"/>
    <cellStyle name="Vejica 2 5 2 2" xfId="2181"/>
    <cellStyle name="Vejica 2 5 2 2 2" xfId="2182"/>
    <cellStyle name="Vejica 2 5 2 2 2 2" xfId="2183"/>
    <cellStyle name="Vejica 2 5 2 2 2 3" xfId="2184"/>
    <cellStyle name="Vejica 2 5 2 2 3" xfId="2185"/>
    <cellStyle name="Vejica 2 5 2 2 4" xfId="2186"/>
    <cellStyle name="Vejica 2 5 2 2 4 2" xfId="2187"/>
    <cellStyle name="Vejica 2 5 2 2 5" xfId="2188"/>
    <cellStyle name="Vejica 2 5 2 3" xfId="2189"/>
    <cellStyle name="Vejica 2 5 2 3 2" xfId="2190"/>
    <cellStyle name="Vejica 2 5 2 3 3" xfId="2191"/>
    <cellStyle name="Vejica 2 5 2 4" xfId="2192"/>
    <cellStyle name="Vejica 2 5 2 5" xfId="2193"/>
    <cellStyle name="Vejica 2 5 2 5 2" xfId="2194"/>
    <cellStyle name="Vejica 2 5 2 6" xfId="2195"/>
    <cellStyle name="Vejica 2 5 3" xfId="2196"/>
    <cellStyle name="Vejica 2 5 3 2" xfId="2197"/>
    <cellStyle name="Vejica 2 5 3 2 2" xfId="2198"/>
    <cellStyle name="Vejica 2 5 3 2 2 2" xfId="2199"/>
    <cellStyle name="Vejica 2 5 3 2 2 3" xfId="2200"/>
    <cellStyle name="Vejica 2 5 3 2 3" xfId="2201"/>
    <cellStyle name="Vejica 2 5 3 2 4" xfId="2202"/>
    <cellStyle name="Vejica 2 5 3 2 4 2" xfId="2203"/>
    <cellStyle name="Vejica 2 5 3 2 5" xfId="2204"/>
    <cellStyle name="Vejica 2 5 3 3" xfId="2205"/>
    <cellStyle name="Vejica 2 5 3 3 2" xfId="2206"/>
    <cellStyle name="Vejica 2 5 3 3 3" xfId="2207"/>
    <cellStyle name="Vejica 2 5 3 4" xfId="2208"/>
    <cellStyle name="Vejica 2 5 3 5" xfId="2209"/>
    <cellStyle name="Vejica 2 5 3 5 2" xfId="2210"/>
    <cellStyle name="Vejica 2 5 3 6" xfId="2211"/>
    <cellStyle name="Vejica 2 5 4" xfId="2212"/>
    <cellStyle name="Vejica 2 5 4 2" xfId="2213"/>
    <cellStyle name="Vejica 2 5 4 2 2" xfId="2214"/>
    <cellStyle name="Vejica 2 5 4 2 3" xfId="2215"/>
    <cellStyle name="Vejica 2 5 4 3" xfId="2216"/>
    <cellStyle name="Vejica 2 5 4 4" xfId="2217"/>
    <cellStyle name="Vejica 2 5 4 4 2" xfId="2218"/>
    <cellStyle name="Vejica 2 5 4 5" xfId="2219"/>
    <cellStyle name="Vejica 2 5 5" xfId="2220"/>
    <cellStyle name="Vejica 2 5 5 2" xfId="2221"/>
    <cellStyle name="Vejica 2 5 5 3" xfId="2222"/>
    <cellStyle name="Vejica 2 5 5 3 2" xfId="2223"/>
    <cellStyle name="Vejica 2 5 5 4" xfId="2224"/>
    <cellStyle name="Vejica 2 5 6" xfId="2225"/>
    <cellStyle name="Vejica 2 5 7" xfId="2226"/>
    <cellStyle name="Vejica 2 5 7 2" xfId="2227"/>
    <cellStyle name="Vejica 2 5 8" xfId="2228"/>
    <cellStyle name="Vejica 2 6" xfId="2229"/>
    <cellStyle name="Vejica 2 6 2" xfId="2230"/>
    <cellStyle name="Vejica 2 6 2 2" xfId="2231"/>
    <cellStyle name="Vejica 2 6 2 2 2" xfId="2232"/>
    <cellStyle name="Vejica 2 6 2 2 2 2" xfId="2233"/>
    <cellStyle name="Vejica 2 6 2 2 2 3" xfId="2234"/>
    <cellStyle name="Vejica 2 6 2 2 3" xfId="2235"/>
    <cellStyle name="Vejica 2 6 2 2 4" xfId="2236"/>
    <cellStyle name="Vejica 2 6 2 2 4 2" xfId="2237"/>
    <cellStyle name="Vejica 2 6 2 2 5" xfId="2238"/>
    <cellStyle name="Vejica 2 6 2 3" xfId="2239"/>
    <cellStyle name="Vejica 2 6 2 3 2" xfId="2240"/>
    <cellStyle name="Vejica 2 6 2 3 3" xfId="2241"/>
    <cellStyle name="Vejica 2 6 2 4" xfId="2242"/>
    <cellStyle name="Vejica 2 6 2 5" xfId="2243"/>
    <cellStyle name="Vejica 2 6 2 5 2" xfId="2244"/>
    <cellStyle name="Vejica 2 6 2 6" xfId="2245"/>
    <cellStyle name="Vejica 2 6 3" xfId="2246"/>
    <cellStyle name="Vejica 2 6 3 2" xfId="2247"/>
    <cellStyle name="Vejica 2 6 3 2 2" xfId="2248"/>
    <cellStyle name="Vejica 2 6 3 2 2 2" xfId="2249"/>
    <cellStyle name="Vejica 2 6 3 2 2 3" xfId="2250"/>
    <cellStyle name="Vejica 2 6 3 2 3" xfId="2251"/>
    <cellStyle name="Vejica 2 6 3 2 4" xfId="2252"/>
    <cellStyle name="Vejica 2 6 3 2 4 2" xfId="2253"/>
    <cellStyle name="Vejica 2 6 3 2 5" xfId="2254"/>
    <cellStyle name="Vejica 2 6 3 3" xfId="2255"/>
    <cellStyle name="Vejica 2 6 3 3 2" xfId="2256"/>
    <cellStyle name="Vejica 2 6 3 3 3" xfId="2257"/>
    <cellStyle name="Vejica 2 6 3 4" xfId="2258"/>
    <cellStyle name="Vejica 2 6 3 5" xfId="2259"/>
    <cellStyle name="Vejica 2 6 3 5 2" xfId="2260"/>
    <cellStyle name="Vejica 2 6 3 6" xfId="2261"/>
    <cellStyle name="Vejica 2 6 4" xfId="2262"/>
    <cellStyle name="Vejica 2 6 4 2" xfId="2263"/>
    <cellStyle name="Vejica 2 6 4 2 2" xfId="2264"/>
    <cellStyle name="Vejica 2 6 4 2 3" xfId="2265"/>
    <cellStyle name="Vejica 2 6 4 3" xfId="2266"/>
    <cellStyle name="Vejica 2 6 4 4" xfId="2267"/>
    <cellStyle name="Vejica 2 6 4 4 2" xfId="2268"/>
    <cellStyle name="Vejica 2 6 4 5" xfId="2269"/>
    <cellStyle name="Vejica 2 6 5" xfId="2270"/>
    <cellStyle name="Vejica 2 6 5 2" xfId="2271"/>
    <cellStyle name="Vejica 2 6 5 3" xfId="2272"/>
    <cellStyle name="Vejica 2 6 5 3 2" xfId="2273"/>
    <cellStyle name="Vejica 2 6 5 4" xfId="2274"/>
    <cellStyle name="Vejica 2 6 6" xfId="2275"/>
    <cellStyle name="Vejica 2 6 7" xfId="2276"/>
    <cellStyle name="Vejica 2 6 7 2" xfId="2277"/>
    <cellStyle name="Vejica 2 6 8" xfId="2278"/>
    <cellStyle name="Vejica 2 7" xfId="2279"/>
    <cellStyle name="Vejica 2 7 2" xfId="2280"/>
    <cellStyle name="Vejica 2 7 2 2" xfId="2281"/>
    <cellStyle name="Vejica 2 7 2 2 2" xfId="2282"/>
    <cellStyle name="Vejica 2 7 2 2 2 2" xfId="2283"/>
    <cellStyle name="Vejica 2 7 2 2 2 3" xfId="2284"/>
    <cellStyle name="Vejica 2 7 2 2 3" xfId="2285"/>
    <cellStyle name="Vejica 2 7 2 2 4" xfId="2286"/>
    <cellStyle name="Vejica 2 7 2 2 4 2" xfId="2287"/>
    <cellStyle name="Vejica 2 7 2 2 5" xfId="2288"/>
    <cellStyle name="Vejica 2 7 2 3" xfId="2289"/>
    <cellStyle name="Vejica 2 7 2 3 2" xfId="2290"/>
    <cellStyle name="Vejica 2 7 2 3 3" xfId="2291"/>
    <cellStyle name="Vejica 2 7 2 4" xfId="2292"/>
    <cellStyle name="Vejica 2 7 2 5" xfId="2293"/>
    <cellStyle name="Vejica 2 7 2 5 2" xfId="2294"/>
    <cellStyle name="Vejica 2 7 2 6" xfId="2295"/>
    <cellStyle name="Vejica 2 7 3" xfId="2296"/>
    <cellStyle name="Vejica 2 7 3 2" xfId="2297"/>
    <cellStyle name="Vejica 2 7 3 2 2" xfId="2298"/>
    <cellStyle name="Vejica 2 7 3 2 2 2" xfId="2299"/>
    <cellStyle name="Vejica 2 7 3 2 2 3" xfId="2300"/>
    <cellStyle name="Vejica 2 7 3 2 3" xfId="2301"/>
    <cellStyle name="Vejica 2 7 3 2 4" xfId="2302"/>
    <cellStyle name="Vejica 2 7 3 2 4 2" xfId="2303"/>
    <cellStyle name="Vejica 2 7 3 2 5" xfId="2304"/>
    <cellStyle name="Vejica 2 7 3 3" xfId="2305"/>
    <cellStyle name="Vejica 2 7 3 3 2" xfId="2306"/>
    <cellStyle name="Vejica 2 7 3 3 3" xfId="2307"/>
    <cellStyle name="Vejica 2 7 3 4" xfId="2308"/>
    <cellStyle name="Vejica 2 7 3 5" xfId="2309"/>
    <cellStyle name="Vejica 2 7 3 5 2" xfId="2310"/>
    <cellStyle name="Vejica 2 7 3 6" xfId="2311"/>
    <cellStyle name="Vejica 2 7 4" xfId="2312"/>
    <cellStyle name="Vejica 2 7 4 2" xfId="2313"/>
    <cellStyle name="Vejica 2 7 4 2 2" xfId="2314"/>
    <cellStyle name="Vejica 2 7 4 2 3" xfId="2315"/>
    <cellStyle name="Vejica 2 7 4 3" xfId="2316"/>
    <cellStyle name="Vejica 2 7 4 4" xfId="2317"/>
    <cellStyle name="Vejica 2 7 4 4 2" xfId="2318"/>
    <cellStyle name="Vejica 2 7 4 5" xfId="2319"/>
    <cellStyle name="Vejica 2 7 5" xfId="2320"/>
    <cellStyle name="Vejica 2 7 5 2" xfId="2321"/>
    <cellStyle name="Vejica 2 7 5 3" xfId="2322"/>
    <cellStyle name="Vejica 2 7 5 3 2" xfId="2323"/>
    <cellStyle name="Vejica 2 7 5 4" xfId="2324"/>
    <cellStyle name="Vejica 2 7 6" xfId="2325"/>
    <cellStyle name="Vejica 2 7 7" xfId="2326"/>
    <cellStyle name="Vejica 2 7 7 2" xfId="2327"/>
    <cellStyle name="Vejica 2 7 8" xfId="2328"/>
    <cellStyle name="Vejica 2 8" xfId="2329"/>
    <cellStyle name="Vejica 2 8 2" xfId="2330"/>
    <cellStyle name="Vejica 2 8 2 2" xfId="2331"/>
    <cellStyle name="Vejica 2 8 2 2 2" xfId="2332"/>
    <cellStyle name="Vejica 2 8 2 2 2 2" xfId="2333"/>
    <cellStyle name="Vejica 2 8 2 2 2 3" xfId="2334"/>
    <cellStyle name="Vejica 2 8 2 2 3" xfId="2335"/>
    <cellStyle name="Vejica 2 8 2 2 4" xfId="2336"/>
    <cellStyle name="Vejica 2 8 2 2 4 2" xfId="2337"/>
    <cellStyle name="Vejica 2 8 2 2 5" xfId="2338"/>
    <cellStyle name="Vejica 2 8 2 3" xfId="2339"/>
    <cellStyle name="Vejica 2 8 2 3 2" xfId="2340"/>
    <cellStyle name="Vejica 2 8 2 3 3" xfId="2341"/>
    <cellStyle name="Vejica 2 8 2 4" xfId="2342"/>
    <cellStyle name="Vejica 2 8 2 5" xfId="2343"/>
    <cellStyle name="Vejica 2 8 2 5 2" xfId="2344"/>
    <cellStyle name="Vejica 2 8 2 6" xfId="2345"/>
    <cellStyle name="Vejica 2 8 3" xfId="2346"/>
    <cellStyle name="Vejica 2 8 3 2" xfId="2347"/>
    <cellStyle name="Vejica 2 8 3 2 2" xfId="2348"/>
    <cellStyle name="Vejica 2 8 3 2 2 2" xfId="2349"/>
    <cellStyle name="Vejica 2 8 3 2 2 3" xfId="2350"/>
    <cellStyle name="Vejica 2 8 3 2 3" xfId="2351"/>
    <cellStyle name="Vejica 2 8 3 2 4" xfId="2352"/>
    <cellStyle name="Vejica 2 8 3 2 4 2" xfId="2353"/>
    <cellStyle name="Vejica 2 8 3 2 5" xfId="2354"/>
    <cellStyle name="Vejica 2 8 3 3" xfId="2355"/>
    <cellStyle name="Vejica 2 8 3 3 2" xfId="2356"/>
    <cellStyle name="Vejica 2 8 3 3 3" xfId="2357"/>
    <cellStyle name="Vejica 2 8 3 4" xfId="2358"/>
    <cellStyle name="Vejica 2 8 3 5" xfId="2359"/>
    <cellStyle name="Vejica 2 8 3 5 2" xfId="2360"/>
    <cellStyle name="Vejica 2 8 3 6" xfId="2361"/>
    <cellStyle name="Vejica 2 8 4" xfId="2362"/>
    <cellStyle name="Vejica 2 8 4 2" xfId="2363"/>
    <cellStyle name="Vejica 2 8 4 2 2" xfId="2364"/>
    <cellStyle name="Vejica 2 8 4 2 3" xfId="2365"/>
    <cellStyle name="Vejica 2 8 4 3" xfId="2366"/>
    <cellStyle name="Vejica 2 8 4 4" xfId="2367"/>
    <cellStyle name="Vejica 2 8 4 4 2" xfId="2368"/>
    <cellStyle name="Vejica 2 8 4 5" xfId="2369"/>
    <cellStyle name="Vejica 2 8 5" xfId="2370"/>
    <cellStyle name="Vejica 2 8 5 2" xfId="2371"/>
    <cellStyle name="Vejica 2 8 5 2 2" xfId="2372"/>
    <cellStyle name="Vejica 2 8 5 2 3" xfId="2373"/>
    <cellStyle name="Vejica 2 8 5 3" xfId="2374"/>
    <cellStyle name="Vejica 2 8 5 4" xfId="2375"/>
    <cellStyle name="Vejica 2 8 5 4 2" xfId="2376"/>
    <cellStyle name="Vejica 2 8 5 5" xfId="2377"/>
    <cellStyle name="Vejica 2 8 6" xfId="2378"/>
    <cellStyle name="Vejica 2 8 6 2" xfId="2379"/>
    <cellStyle name="Vejica 2 8 6 3" xfId="2380"/>
    <cellStyle name="Vejica 2 8 7" xfId="2381"/>
    <cellStyle name="Vejica 2 8 8" xfId="2382"/>
    <cellStyle name="Vejica 2 8 8 2" xfId="2383"/>
    <cellStyle name="Vejica 2 8 9" xfId="2384"/>
    <cellStyle name="Vejica 2 9" xfId="2385"/>
    <cellStyle name="Vejica 2 9 2" xfId="2386"/>
    <cellStyle name="Vejica 2 9 2 2" xfId="2387"/>
    <cellStyle name="Vejica 2 9 2 2 2" xfId="2388"/>
    <cellStyle name="Vejica 2 9 2 2 3" xfId="2389"/>
    <cellStyle name="Vejica 2 9 2 3" xfId="2390"/>
    <cellStyle name="Vejica 2 9 2 4" xfId="2391"/>
    <cellStyle name="Vejica 2 9 2 4 2" xfId="2392"/>
    <cellStyle name="Vejica 2 9 2 5" xfId="2393"/>
    <cellStyle name="Vejica 2 9 3" xfId="2394"/>
    <cellStyle name="Vejica 2 9 3 2" xfId="2395"/>
    <cellStyle name="Vejica 2 9 3 2 2" xfId="2396"/>
    <cellStyle name="Vejica 2 9 3 2 3" xfId="2397"/>
    <cellStyle name="Vejica 2 9 3 3" xfId="2398"/>
    <cellStyle name="Vejica 2 9 3 4" xfId="2399"/>
    <cellStyle name="Vejica 2 9 4" xfId="2400"/>
    <cellStyle name="Vejica 2 9 4 2" xfId="2401"/>
    <cellStyle name="Vejica 2 9 4 2 2" xfId="2402"/>
    <cellStyle name="Vejica 2 9 4 2 3" xfId="2403"/>
    <cellStyle name="Vejica 2 9 4 3" xfId="2404"/>
    <cellStyle name="Vejica 2 9 4 4" xfId="2405"/>
    <cellStyle name="Vejica 2 9 5" xfId="2406"/>
    <cellStyle name="Vejica 2 9 5 2" xfId="2407"/>
    <cellStyle name="Vejica 2 9 5 3" xfId="2408"/>
    <cellStyle name="Vejica 2 9 6" xfId="2409"/>
    <cellStyle name="Vejica 2 9 7" xfId="2410"/>
    <cellStyle name="Vejica 2 9 7 2" xfId="2411"/>
    <cellStyle name="Vejica 2 9 8" xfId="2412"/>
    <cellStyle name="Vejica 2_CSOD-EI-popis-OBJEKT+ ES-150208" xfId="2413"/>
    <cellStyle name="Vejica 20" xfId="2414"/>
    <cellStyle name="Vejica 20 2" xfId="2415"/>
    <cellStyle name="Vejica 20 2 2" xfId="2416"/>
    <cellStyle name="Vejica 20 2 2 2" xfId="2417"/>
    <cellStyle name="Vejica 20 2 2 3" xfId="2418"/>
    <cellStyle name="Vejica 20 2 3" xfId="2419"/>
    <cellStyle name="Vejica 20 2 4" xfId="2420"/>
    <cellStyle name="Vejica 20 3" xfId="2421"/>
    <cellStyle name="Vejica 20 3 2" xfId="2422"/>
    <cellStyle name="Vejica 20 3 3" xfId="2423"/>
    <cellStyle name="Vejica 20 4" xfId="2424"/>
    <cellStyle name="Vejica 20 5" xfId="2425"/>
    <cellStyle name="Vejica 21" xfId="2426"/>
    <cellStyle name="Vejica 21 2" xfId="2427"/>
    <cellStyle name="Vejica 21 2 2" xfId="2428"/>
    <cellStyle name="Vejica 21 2 2 2" xfId="2429"/>
    <cellStyle name="Vejica 21 2 2 3" xfId="2430"/>
    <cellStyle name="Vejica 21 2 3" xfId="2431"/>
    <cellStyle name="Vejica 21 2 4" xfId="2432"/>
    <cellStyle name="Vejica 21 3" xfId="2433"/>
    <cellStyle name="Vejica 21 3 2" xfId="2434"/>
    <cellStyle name="Vejica 21 3 3" xfId="2435"/>
    <cellStyle name="Vejica 21 4" xfId="2436"/>
    <cellStyle name="Vejica 21 5" xfId="2437"/>
    <cellStyle name="Vejica 22" xfId="2438"/>
    <cellStyle name="Vejica 22 2" xfId="2439"/>
    <cellStyle name="Vejica 22 2 2" xfId="2440"/>
    <cellStyle name="Vejica 22 2 2 2" xfId="2441"/>
    <cellStyle name="Vejica 22 2 2 3" xfId="2442"/>
    <cellStyle name="Vejica 22 2 3" xfId="2443"/>
    <cellStyle name="Vejica 22 2 4" xfId="2444"/>
    <cellStyle name="Vejica 22 3" xfId="2445"/>
    <cellStyle name="Vejica 22 3 2" xfId="2446"/>
    <cellStyle name="Vejica 22 3 3" xfId="2447"/>
    <cellStyle name="Vejica 22 4" xfId="2448"/>
    <cellStyle name="Vejica 22 5" xfId="2449"/>
    <cellStyle name="Vejica 23" xfId="2450"/>
    <cellStyle name="Vejica 23 2" xfId="2451"/>
    <cellStyle name="Vejica 23 2 2" xfId="2452"/>
    <cellStyle name="Vejica 23 2 2 2" xfId="2453"/>
    <cellStyle name="Vejica 23 2 2 3" xfId="2454"/>
    <cellStyle name="Vejica 23 2 3" xfId="2455"/>
    <cellStyle name="Vejica 23 2 4" xfId="2456"/>
    <cellStyle name="Vejica 23 3" xfId="2457"/>
    <cellStyle name="Vejica 23 4" xfId="2458"/>
    <cellStyle name="Vejica 24" xfId="2459"/>
    <cellStyle name="Vejica 24 2" xfId="2460"/>
    <cellStyle name="Vejica 24 2 2" xfId="2461"/>
    <cellStyle name="Vejica 24 2 2 2" xfId="2462"/>
    <cellStyle name="Vejica 24 2 2 3" xfId="2463"/>
    <cellStyle name="Vejica 24 2 3" xfId="2464"/>
    <cellStyle name="Vejica 24 2 4" xfId="2465"/>
    <cellStyle name="Vejica 24 3" xfId="2466"/>
    <cellStyle name="Vejica 24 4" xfId="2467"/>
    <cellStyle name="Vejica 25" xfId="2468"/>
    <cellStyle name="Vejica 25 2" xfId="2469"/>
    <cellStyle name="Vejica 25 2 2" xfId="2470"/>
    <cellStyle name="Vejica 25 2 2 2" xfId="2471"/>
    <cellStyle name="Vejica 25 2 2 3" xfId="2472"/>
    <cellStyle name="Vejica 25 2 3" xfId="2473"/>
    <cellStyle name="Vejica 25 2 4" xfId="2474"/>
    <cellStyle name="Vejica 25 3" xfId="2475"/>
    <cellStyle name="Vejica 25 4" xfId="2476"/>
    <cellStyle name="Vejica 26" xfId="2477"/>
    <cellStyle name="Vejica 27" xfId="2478"/>
    <cellStyle name="Vejica 28" xfId="2479"/>
    <cellStyle name="Vejica 29" xfId="2480"/>
    <cellStyle name="Vejica 3" xfId="2481"/>
    <cellStyle name="Vejica 3 10" xfId="2482"/>
    <cellStyle name="Vejica 3 10 2" xfId="2483"/>
    <cellStyle name="Vejica 3 10 2 2" xfId="2484"/>
    <cellStyle name="Vejica 3 10 2 2 2" xfId="2485"/>
    <cellStyle name="Vejica 3 10 2 2 3" xfId="2486"/>
    <cellStyle name="Vejica 3 10 2 3" xfId="2487"/>
    <cellStyle name="Vejica 3 10 2 4" xfId="2488"/>
    <cellStyle name="Vejica 3 10 2 4 2" xfId="2489"/>
    <cellStyle name="Vejica 3 10 2 5" xfId="2490"/>
    <cellStyle name="Vejica 3 10 3" xfId="2491"/>
    <cellStyle name="Vejica 3 10 3 2" xfId="2492"/>
    <cellStyle name="Vejica 3 10 3 3" xfId="2493"/>
    <cellStyle name="Vejica 3 10 4" xfId="2494"/>
    <cellStyle name="Vejica 3 10 5" xfId="2495"/>
    <cellStyle name="Vejica 3 10 5 2" xfId="2496"/>
    <cellStyle name="Vejica 3 10 6" xfId="2497"/>
    <cellStyle name="Vejica 3 11" xfId="2498"/>
    <cellStyle name="Vejica 3 11 2" xfId="2499"/>
    <cellStyle name="Vejica 3 11 2 2" xfId="2500"/>
    <cellStyle name="Vejica 3 11 2 3" xfId="2501"/>
    <cellStyle name="Vejica 3 11 3" xfId="2502"/>
    <cellStyle name="Vejica 3 11 4" xfId="2503"/>
    <cellStyle name="Vejica 3 11 4 2" xfId="2504"/>
    <cellStyle name="Vejica 3 11 5" xfId="2505"/>
    <cellStyle name="Vejica 3 12" xfId="2506"/>
    <cellStyle name="Vejica 3 12 2" xfId="2507"/>
    <cellStyle name="Vejica 3 12 3" xfId="2508"/>
    <cellStyle name="Vejica 3 12 3 2" xfId="2509"/>
    <cellStyle name="Vejica 3 12 4" xfId="2510"/>
    <cellStyle name="Vejica 3 13" xfId="2511"/>
    <cellStyle name="Vejica 3 14" xfId="2512"/>
    <cellStyle name="Vejica 3 15" xfId="2513"/>
    <cellStyle name="Vejica 3 15 2" xfId="2514"/>
    <cellStyle name="Vejica 3 16" xfId="2515"/>
    <cellStyle name="Vejica 3 2" xfId="2516"/>
    <cellStyle name="Vejica 3 2 2" xfId="2517"/>
    <cellStyle name="Vejica 3 2 2 2" xfId="2518"/>
    <cellStyle name="Vejica 3 2 2 3" xfId="2519"/>
    <cellStyle name="Vejica 3 2 2 3 2" xfId="2520"/>
    <cellStyle name="Vejica 3 2 3" xfId="2521"/>
    <cellStyle name="Vejica 3 3" xfId="2522"/>
    <cellStyle name="Vejica 3 3 2" xfId="2523"/>
    <cellStyle name="Vejica 3 3 3" xfId="2524"/>
    <cellStyle name="Vejica 3 3 3 2" xfId="2525"/>
    <cellStyle name="Vejica 3 4" xfId="2526"/>
    <cellStyle name="Vejica 3 4 2" xfId="2527"/>
    <cellStyle name="Vejica 3 4 3" xfId="2528"/>
    <cellStyle name="Vejica 3 4 3 2" xfId="2529"/>
    <cellStyle name="Vejica 3 5" xfId="2530"/>
    <cellStyle name="Vejica 3 5 2" xfId="2531"/>
    <cellStyle name="Vejica 3 5 3" xfId="2532"/>
    <cellStyle name="Vejica 3 5 3 2" xfId="2533"/>
    <cellStyle name="Vejica 3 6" xfId="2534"/>
    <cellStyle name="Vejica 3 6 2" xfId="2535"/>
    <cellStyle name="Vejica 3 6 3" xfId="2536"/>
    <cellStyle name="Vejica 3 6 3 2" xfId="2537"/>
    <cellStyle name="Vejica 3 7" xfId="2538"/>
    <cellStyle name="Vejica 3 7 2" xfId="2539"/>
    <cellStyle name="Vejica 3 7 3" xfId="2540"/>
    <cellStyle name="Vejica 3 7 3 2" xfId="2541"/>
    <cellStyle name="Vejica 3 8" xfId="2542"/>
    <cellStyle name="Vejica 3 8 2" xfId="2543"/>
    <cellStyle name="Vejica 3 8 3" xfId="2544"/>
    <cellStyle name="Vejica 3 8 3 2" xfId="2545"/>
    <cellStyle name="Vejica 3 9" xfId="2546"/>
    <cellStyle name="Vejica 3 9 2" xfId="2547"/>
    <cellStyle name="Vejica 3 9 2 2" xfId="2548"/>
    <cellStyle name="Vejica 3 9 2 2 2" xfId="2549"/>
    <cellStyle name="Vejica 3 9 2 2 3" xfId="2550"/>
    <cellStyle name="Vejica 3 9 2 3" xfId="2551"/>
    <cellStyle name="Vejica 3 9 2 4" xfId="2552"/>
    <cellStyle name="Vejica 3 9 2 4 2" xfId="2553"/>
    <cellStyle name="Vejica 3 9 2 5" xfId="2554"/>
    <cellStyle name="Vejica 3 9 3" xfId="2555"/>
    <cellStyle name="Vejica 3 9 3 2" xfId="2556"/>
    <cellStyle name="Vejica 3 9 3 3" xfId="2557"/>
    <cellStyle name="Vejica 3 9 4" xfId="2558"/>
    <cellStyle name="Vejica 3 9 5" xfId="2559"/>
    <cellStyle name="Vejica 3 9 5 2" xfId="2560"/>
    <cellStyle name="Vejica 3 9 6" xfId="2561"/>
    <cellStyle name="Vejica 30" xfId="2562"/>
    <cellStyle name="Vejica 31" xfId="2563"/>
    <cellStyle name="Vejica 31 2" xfId="2564"/>
    <cellStyle name="Vejica 31 3" xfId="2565"/>
    <cellStyle name="Vejica 32" xfId="2566"/>
    <cellStyle name="Vejica 32 2" xfId="2567"/>
    <cellStyle name="Vejica 32 3" xfId="2568"/>
    <cellStyle name="Vejica 33" xfId="2569"/>
    <cellStyle name="Vejica 33 2" xfId="2570"/>
    <cellStyle name="Vejica 33 3" xfId="2571"/>
    <cellStyle name="Vejica 34" xfId="2572"/>
    <cellStyle name="Vejica 34 2" xfId="2573"/>
    <cellStyle name="Vejica 34 3" xfId="2574"/>
    <cellStyle name="Vejica 35" xfId="2575"/>
    <cellStyle name="Vejica 35 2" xfId="2576"/>
    <cellStyle name="Vejica 35 3" xfId="2577"/>
    <cellStyle name="Vejica 36" xfId="2578"/>
    <cellStyle name="Vejica 4" xfId="2579"/>
    <cellStyle name="Vejica 4 10" xfId="2580"/>
    <cellStyle name="Vejica 4 10 2" xfId="2581"/>
    <cellStyle name="Vejica 4 10 2 2" xfId="2582"/>
    <cellStyle name="Vejica 4 10 2 2 2" xfId="2583"/>
    <cellStyle name="Vejica 4 10 2 2 3" xfId="2584"/>
    <cellStyle name="Vejica 4 10 2 3" xfId="2585"/>
    <cellStyle name="Vejica 4 10 2 4" xfId="2586"/>
    <cellStyle name="Vejica 4 10 2 4 2" xfId="2587"/>
    <cellStyle name="Vejica 4 10 2 5" xfId="2588"/>
    <cellStyle name="Vejica 4 10 3" xfId="2589"/>
    <cellStyle name="Vejica 4 10 3 2" xfId="2590"/>
    <cellStyle name="Vejica 4 10 3 3" xfId="2591"/>
    <cellStyle name="Vejica 4 10 4" xfId="2592"/>
    <cellStyle name="Vejica 4 10 5" xfId="2593"/>
    <cellStyle name="Vejica 4 10 5 2" xfId="2594"/>
    <cellStyle name="Vejica 4 10 6" xfId="2595"/>
    <cellStyle name="Vejica 4 11" xfId="2596"/>
    <cellStyle name="Vejica 4 11 2" xfId="2597"/>
    <cellStyle name="Vejica 4 11 2 2" xfId="2598"/>
    <cellStyle name="Vejica 4 11 2 2 2" xfId="2599"/>
    <cellStyle name="Vejica 4 11 2 2 3" xfId="2600"/>
    <cellStyle name="Vejica 4 11 2 3" xfId="2601"/>
    <cellStyle name="Vejica 4 11 2 4" xfId="2602"/>
    <cellStyle name="Vejica 4 11 3" xfId="2603"/>
    <cellStyle name="Vejica 4 11 4" xfId="2604"/>
    <cellStyle name="Vejica 4 12" xfId="2605"/>
    <cellStyle name="Vejica 4 12 2" xfId="2606"/>
    <cellStyle name="Vejica 4 12 2 2" xfId="2607"/>
    <cellStyle name="Vejica 4 12 2 3" xfId="2608"/>
    <cellStyle name="Vejica 4 12 3" xfId="2609"/>
    <cellStyle name="Vejica 4 12 4" xfId="2610"/>
    <cellStyle name="Vejica 4 13" xfId="2611"/>
    <cellStyle name="Vejica 4 13 2" xfId="2612"/>
    <cellStyle name="Vejica 4 13 2 2" xfId="2613"/>
    <cellStyle name="Vejica 4 13 2 2 2" xfId="2614"/>
    <cellStyle name="Vejica 4 13 2 2 3" xfId="2615"/>
    <cellStyle name="Vejica 4 13 2 3" xfId="2616"/>
    <cellStyle name="Vejica 4 13 2 4" xfId="2617"/>
    <cellStyle name="Vejica 4 13 3" xfId="2618"/>
    <cellStyle name="Vejica 4 13 4" xfId="2619"/>
    <cellStyle name="Vejica 4 14" xfId="2620"/>
    <cellStyle name="Vejica 4 14 2" xfId="2621"/>
    <cellStyle name="Vejica 4 14 3" xfId="2622"/>
    <cellStyle name="Vejica 4 15" xfId="2623"/>
    <cellStyle name="Vejica 4 16" xfId="2624"/>
    <cellStyle name="Vejica 4 16 2" xfId="2625"/>
    <cellStyle name="Vejica 4 17" xfId="2626"/>
    <cellStyle name="Vejica 4 2" xfId="2627"/>
    <cellStyle name="Vejica 4 2 2" xfId="2628"/>
    <cellStyle name="Vejica 4 2 3" xfId="2629"/>
    <cellStyle name="Vejica 4 2 3 2" xfId="2630"/>
    <cellStyle name="Vejica 4 3" xfId="2631"/>
    <cellStyle name="Vejica 4 3 2" xfId="2632"/>
    <cellStyle name="Vejica 4 3 3" xfId="2633"/>
    <cellStyle name="Vejica 4 3 3 2" xfId="2634"/>
    <cellStyle name="Vejica 4 4" xfId="2635"/>
    <cellStyle name="Vejica 4 4 2" xfId="2636"/>
    <cellStyle name="Vejica 4 4 3" xfId="2637"/>
    <cellStyle name="Vejica 4 4 3 2" xfId="2638"/>
    <cellStyle name="Vejica 4 5" xfId="2639"/>
    <cellStyle name="Vejica 4 5 2" xfId="2640"/>
    <cellStyle name="Vejica 4 5 3" xfId="2641"/>
    <cellStyle name="Vejica 4 6" xfId="2642"/>
    <cellStyle name="Vejica 4 6 2" xfId="2643"/>
    <cellStyle name="Vejica 4 6 3" xfId="2644"/>
    <cellStyle name="Vejica 4 7" xfId="2645"/>
    <cellStyle name="Vejica 4 7 2" xfId="2646"/>
    <cellStyle name="Vejica 4 7 3" xfId="2647"/>
    <cellStyle name="Vejica 4 8" xfId="2648"/>
    <cellStyle name="Vejica 4 8 2" xfId="2649"/>
    <cellStyle name="Vejica 4 8 3" xfId="2650"/>
    <cellStyle name="Vejica 4 9" xfId="2651"/>
    <cellStyle name="Vejica 4 9 2" xfId="2652"/>
    <cellStyle name="Vejica 4 9 2 2" xfId="2653"/>
    <cellStyle name="Vejica 4 9 2 2 2" xfId="2654"/>
    <cellStyle name="Vejica 4 9 2 2 2 2" xfId="2655"/>
    <cellStyle name="Vejica 4 9 2 2 3" xfId="2656"/>
    <cellStyle name="Vejica 4 9 2 3" xfId="2657"/>
    <cellStyle name="Vejica 4 9 3" xfId="2658"/>
    <cellStyle name="Vejica 4 9 3 2" xfId="2659"/>
    <cellStyle name="Vejica 4 9 3 2 2" xfId="2660"/>
    <cellStyle name="Vejica 4 9 3 3" xfId="2661"/>
    <cellStyle name="Vejica 4 9 4" xfId="2662"/>
    <cellStyle name="Vejica 4 9 5" xfId="2663"/>
    <cellStyle name="Vejica 4 9 6" xfId="2664"/>
    <cellStyle name="Vejica 5" xfId="2665"/>
    <cellStyle name="Vejica 5 2" xfId="2666"/>
    <cellStyle name="Vejica 5 2 2" xfId="2667"/>
    <cellStyle name="Vejica 5 3" xfId="2668"/>
    <cellStyle name="Vejica 5 3 2" xfId="2669"/>
    <cellStyle name="Vejica 5 3 2 2" xfId="2670"/>
    <cellStyle name="Vejica 5 3 3" xfId="2671"/>
    <cellStyle name="Vejica 5 4" xfId="2672"/>
    <cellStyle name="Vejica 6" xfId="2673"/>
    <cellStyle name="Vejica 6 2" xfId="2674"/>
    <cellStyle name="Vejica 7" xfId="2675"/>
    <cellStyle name="Vejica 7 2" xfId="2676"/>
    <cellStyle name="Vejica 7 2 2" xfId="2677"/>
    <cellStyle name="Vejica 7 2 3" xfId="2678"/>
    <cellStyle name="Vejica 7 3" xfId="2679"/>
    <cellStyle name="Vejica 7 3 2" xfId="2680"/>
    <cellStyle name="Vejica 7 3 3" xfId="2681"/>
    <cellStyle name="Vejica 7 4" xfId="2682"/>
    <cellStyle name="Vejica 7 5" xfId="2683"/>
    <cellStyle name="Vejica 8" xfId="2684"/>
    <cellStyle name="Vejica 8 2" xfId="2685"/>
    <cellStyle name="Vejica 8 2 2" xfId="2686"/>
    <cellStyle name="Vejica 8 2 3" xfId="2687"/>
    <cellStyle name="Vejica 8 3" xfId="2688"/>
    <cellStyle name="Vejica 8 3 2" xfId="2689"/>
    <cellStyle name="Vejica 8 3 3" xfId="2690"/>
    <cellStyle name="Vejica 8 4" xfId="2691"/>
    <cellStyle name="Vejica 9" xfId="2692"/>
    <cellStyle name="Vejica 9 2" xfId="2693"/>
    <cellStyle name="Vejica 9 2 2" xfId="2694"/>
    <cellStyle name="Vejica 9 2 3" xfId="2695"/>
    <cellStyle name="Vejica 9 3" xfId="2696"/>
    <cellStyle name="Vejica 9 3 2" xfId="2697"/>
    <cellStyle name="Vejica 9 3 3" xfId="2698"/>
    <cellStyle name="Vejica 9 4" xfId="2699"/>
    <cellStyle name="Vnos 2" xfId="2700"/>
    <cellStyle name="Vnos 2 2" xfId="2701"/>
    <cellStyle name="Vnos 3" xfId="2702"/>
    <cellStyle name="Vsota 2" xfId="2703"/>
    <cellStyle name="Warning Text" xfId="2704"/>
    <cellStyle name="Warning Text 1" xfId="2705"/>
    <cellStyle name="Warning Text 2" xfId="2706"/>
    <cellStyle name="Warning Text 3" xfId="2707"/>
    <cellStyle name="Warning Text 4" xfId="2708"/>
    <cellStyle name="Warning Text 5" xfId="2709"/>
    <cellStyle name="Warning Text 6" xfId="27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3228975</xdr:colOff>
      <xdr:row>17</xdr:row>
      <xdr:rowOff>0</xdr:rowOff>
    </xdr:to>
    <xdr:pic>
      <xdr:nvPicPr>
        <xdr:cNvPr id="2119" name="Slika 2" descr="Crnuce_sajenje_drevesa-rasc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2740" t="73116" r="14085" b="1280"/>
        <a:stretch>
          <a:fillRect/>
        </a:stretch>
      </xdr:blipFill>
      <xdr:spPr bwMode="auto">
        <a:xfrm>
          <a:off x="400050" y="4181475"/>
          <a:ext cx="3228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3:H72"/>
  <sheetViews>
    <sheetView tabSelected="1" view="pageBreakPreview" topLeftCell="B1" zoomScale="90" zoomScaleNormal="98" zoomScaleSheetLayoutView="90" zoomScalePageLayoutView="90" workbookViewId="0">
      <selection activeCell="C8" sqref="C8"/>
    </sheetView>
  </sheetViews>
  <sheetFormatPr defaultRowHeight="15.75"/>
  <cols>
    <col min="1" max="1" width="9.140625" style="345"/>
    <col min="2" max="2" width="12.140625" style="346" customWidth="1"/>
    <col min="3" max="3" width="55.7109375" style="345" customWidth="1"/>
    <col min="4" max="4" width="11.140625" style="345" customWidth="1"/>
    <col min="5" max="5" width="23.28515625" style="345" customWidth="1"/>
    <col min="6" max="16384" width="9.140625" style="348"/>
  </cols>
  <sheetData>
    <row r="3" spans="1:8" s="374" customFormat="1" ht="40.5">
      <c r="A3" s="373"/>
      <c r="B3" s="375"/>
      <c r="C3" s="380" t="s">
        <v>788</v>
      </c>
      <c r="D3" s="380"/>
      <c r="E3" s="373"/>
    </row>
    <row r="4" spans="1:8" s="374" customFormat="1">
      <c r="A4" s="373"/>
      <c r="B4" s="375"/>
      <c r="C4" s="376"/>
      <c r="D4" s="376"/>
      <c r="E4" s="373"/>
    </row>
    <row r="5" spans="1:8" s="374" customFormat="1">
      <c r="A5" s="373"/>
      <c r="B5" s="375"/>
      <c r="C5" s="376"/>
      <c r="D5" s="376"/>
      <c r="E5" s="373"/>
    </row>
    <row r="6" spans="1:8" s="374" customFormat="1">
      <c r="A6" s="373"/>
      <c r="B6" s="373"/>
      <c r="C6" s="381" t="s">
        <v>520</v>
      </c>
      <c r="D6" s="381"/>
      <c r="E6" s="373"/>
    </row>
    <row r="7" spans="1:8">
      <c r="C7" s="347"/>
      <c r="D7" s="347"/>
      <c r="E7" s="1089"/>
    </row>
    <row r="8" spans="1:8" ht="16.5">
      <c r="B8" s="372" t="s">
        <v>1090</v>
      </c>
      <c r="C8" s="354" t="s">
        <v>789</v>
      </c>
      <c r="D8" s="354"/>
      <c r="E8" s="1090">
        <f>E36</f>
        <v>0</v>
      </c>
    </row>
    <row r="9" spans="1:8" ht="16.5">
      <c r="B9" s="369" t="s">
        <v>1001</v>
      </c>
      <c r="C9" s="352" t="s">
        <v>1008</v>
      </c>
      <c r="D9" s="352"/>
      <c r="E9" s="1091">
        <f>E45</f>
        <v>0</v>
      </c>
    </row>
    <row r="10" spans="1:8">
      <c r="B10" s="160" t="s">
        <v>1012</v>
      </c>
      <c r="C10" s="352" t="s">
        <v>1136</v>
      </c>
      <c r="D10" s="352"/>
      <c r="E10" s="1092">
        <f>E51</f>
        <v>0</v>
      </c>
      <c r="F10" s="137"/>
      <c r="G10" s="309"/>
      <c r="H10" s="185"/>
    </row>
    <row r="11" spans="1:8">
      <c r="B11" s="409" t="s">
        <v>1004</v>
      </c>
      <c r="C11" s="352" t="s">
        <v>1014</v>
      </c>
      <c r="D11" s="352"/>
      <c r="E11" s="1093">
        <f>E59</f>
        <v>0</v>
      </c>
      <c r="F11" s="324"/>
      <c r="G11" s="211"/>
      <c r="H11" s="185"/>
    </row>
    <row r="12" spans="1:8">
      <c r="B12" s="158" t="s">
        <v>937</v>
      </c>
      <c r="C12" s="143" t="s">
        <v>514</v>
      </c>
      <c r="D12" s="143"/>
      <c r="E12" s="1093">
        <f>E66</f>
        <v>0</v>
      </c>
      <c r="F12" s="324"/>
      <c r="G12" s="211"/>
      <c r="H12" s="185"/>
    </row>
    <row r="13" spans="1:8" ht="16.5">
      <c r="B13" s="369" t="s">
        <v>936</v>
      </c>
      <c r="C13" s="352" t="s">
        <v>510</v>
      </c>
      <c r="D13" s="352"/>
      <c r="E13" s="1094">
        <f>E72</f>
        <v>0</v>
      </c>
    </row>
    <row r="14" spans="1:8" ht="17.25" thickBot="1">
      <c r="B14" s="408" t="s">
        <v>935</v>
      </c>
      <c r="C14" s="357" t="s">
        <v>1226</v>
      </c>
      <c r="D14" s="357"/>
      <c r="E14" s="1097">
        <v>0</v>
      </c>
    </row>
    <row r="15" spans="1:8" ht="17.25" thickTop="1">
      <c r="B15" s="351"/>
      <c r="C15" s="350"/>
      <c r="D15" s="350"/>
      <c r="E15" s="1095"/>
    </row>
    <row r="16" spans="1:8" ht="16.5">
      <c r="B16" s="355"/>
      <c r="C16" s="352" t="s">
        <v>516</v>
      </c>
      <c r="D16" s="352"/>
      <c r="E16" s="1096">
        <f>SUM(E8:E14)</f>
        <v>0</v>
      </c>
    </row>
    <row r="17" spans="1:5" ht="17.25" thickBot="1">
      <c r="B17" s="356"/>
      <c r="C17" s="357"/>
      <c r="D17" s="1276"/>
      <c r="E17" s="1097"/>
    </row>
    <row r="18" spans="1:5" ht="17.25" thickTop="1">
      <c r="B18" s="351"/>
      <c r="C18" s="350"/>
      <c r="D18" s="350"/>
      <c r="E18" s="1095"/>
    </row>
    <row r="19" spans="1:5" ht="16.5">
      <c r="B19" s="355"/>
      <c r="C19" s="352" t="s">
        <v>1253</v>
      </c>
      <c r="D19" s="352"/>
      <c r="E19" s="1096">
        <f>SUM(E16:E17)</f>
        <v>0</v>
      </c>
    </row>
    <row r="20" spans="1:5" ht="17.25" thickBot="1">
      <c r="B20" s="356"/>
      <c r="C20" s="357" t="s">
        <v>517</v>
      </c>
      <c r="D20" s="1279"/>
      <c r="E20" s="1097">
        <f>SUM(E19*D20)</f>
        <v>0</v>
      </c>
    </row>
    <row r="21" spans="1:5" ht="17.25" thickTop="1">
      <c r="B21" s="351"/>
      <c r="C21" s="350"/>
      <c r="D21" s="350"/>
      <c r="E21" s="1095"/>
    </row>
    <row r="22" spans="1:5" ht="16.5">
      <c r="B22" s="355"/>
      <c r="C22" s="352" t="s">
        <v>518</v>
      </c>
      <c r="D22" s="352"/>
      <c r="E22" s="1096">
        <f>E19-E20</f>
        <v>0</v>
      </c>
    </row>
    <row r="23" spans="1:5" ht="17.25" thickBot="1">
      <c r="B23" s="356"/>
      <c r="C23" s="357" t="s">
        <v>505</v>
      </c>
      <c r="D23" s="1276">
        <v>0.22</v>
      </c>
      <c r="E23" s="1097">
        <f>SUM(E22*D23)</f>
        <v>0</v>
      </c>
    </row>
    <row r="24" spans="1:5" ht="16.5" thickTop="1">
      <c r="B24" s="349"/>
      <c r="C24" s="350"/>
      <c r="D24" s="350"/>
      <c r="E24" s="1095"/>
    </row>
    <row r="25" spans="1:5" s="379" customFormat="1" ht="18">
      <c r="A25" s="377"/>
      <c r="B25" s="378"/>
      <c r="C25" s="378" t="s">
        <v>519</v>
      </c>
      <c r="D25" s="378"/>
      <c r="E25" s="1098">
        <f>SUM(E22:E23)</f>
        <v>0</v>
      </c>
    </row>
    <row r="26" spans="1:5" ht="16.5">
      <c r="B26" s="351"/>
      <c r="C26" s="352"/>
      <c r="D26" s="352"/>
      <c r="E26" s="350"/>
    </row>
    <row r="27" spans="1:5" ht="16.5">
      <c r="B27" s="353"/>
    </row>
    <row r="28" spans="1:5">
      <c r="B28" s="346" t="s">
        <v>515</v>
      </c>
    </row>
    <row r="29" spans="1:5" ht="16.5">
      <c r="B29" s="353"/>
    </row>
    <row r="30" spans="1:5" ht="16.5">
      <c r="B30" s="368" t="s">
        <v>1090</v>
      </c>
      <c r="C30" s="360" t="s">
        <v>789</v>
      </c>
      <c r="D30" s="360"/>
      <c r="E30" s="1099"/>
    </row>
    <row r="31" spans="1:5">
      <c r="B31" s="279" t="s">
        <v>1141</v>
      </c>
      <c r="C31" s="102" t="s">
        <v>939</v>
      </c>
      <c r="D31" s="102"/>
      <c r="E31" s="1094">
        <f>'I. Ruš. dela'!F108</f>
        <v>0</v>
      </c>
    </row>
    <row r="32" spans="1:5">
      <c r="B32" s="279" t="s">
        <v>305</v>
      </c>
      <c r="C32" s="410" t="s">
        <v>879</v>
      </c>
      <c r="D32" s="410"/>
      <c r="E32" s="1094">
        <f>'II. Zemeljska dela'!F35</f>
        <v>0</v>
      </c>
    </row>
    <row r="33" spans="2:8">
      <c r="B33" s="325" t="s">
        <v>981</v>
      </c>
      <c r="C33" s="135" t="s">
        <v>1007</v>
      </c>
      <c r="D33" s="135"/>
      <c r="E33" s="1094">
        <f>'III.Betonska dela'!F13</f>
        <v>0</v>
      </c>
    </row>
    <row r="34" spans="2:8">
      <c r="B34" s="158" t="s">
        <v>996</v>
      </c>
      <c r="C34" s="135" t="s">
        <v>298</v>
      </c>
      <c r="D34" s="135"/>
      <c r="E34" s="1094">
        <f>'IV.Zidarska dela'!F95</f>
        <v>0</v>
      </c>
    </row>
    <row r="35" spans="2:8" ht="16.5">
      <c r="B35" s="355"/>
      <c r="C35" s="352"/>
      <c r="D35" s="352"/>
      <c r="E35" s="1094"/>
    </row>
    <row r="36" spans="2:8" ht="16.5">
      <c r="B36" s="355"/>
      <c r="C36" s="361" t="s">
        <v>508</v>
      </c>
      <c r="D36" s="361"/>
      <c r="E36" s="1094">
        <f>SUM(E31:E34)</f>
        <v>0</v>
      </c>
    </row>
    <row r="37" spans="2:8" ht="16.5">
      <c r="B37" s="355"/>
      <c r="C37" s="361"/>
      <c r="D37" s="361"/>
      <c r="E37" s="1094"/>
    </row>
    <row r="38" spans="2:8" ht="16.5">
      <c r="B38" s="355"/>
      <c r="C38" s="352"/>
      <c r="D38" s="352"/>
      <c r="E38" s="1094"/>
    </row>
    <row r="39" spans="2:8" ht="16.5">
      <c r="B39" s="371" t="s">
        <v>1001</v>
      </c>
      <c r="C39" s="361" t="s">
        <v>1008</v>
      </c>
      <c r="D39" s="361"/>
      <c r="E39" s="1094"/>
    </row>
    <row r="40" spans="2:8">
      <c r="B40" s="325" t="s">
        <v>1141</v>
      </c>
      <c r="C40" s="135" t="s">
        <v>1127</v>
      </c>
      <c r="D40" s="135"/>
      <c r="E40" s="1100">
        <f>'OBRTN. DELA'!F5</f>
        <v>0</v>
      </c>
      <c r="F40" s="165"/>
      <c r="G40" s="165"/>
      <c r="H40" s="188"/>
    </row>
    <row r="41" spans="2:8">
      <c r="B41" s="411" t="s">
        <v>305</v>
      </c>
      <c r="C41" s="412" t="s">
        <v>1117</v>
      </c>
      <c r="D41" s="412"/>
      <c r="E41" s="1101">
        <f>'OBRTN. DELA'!F6</f>
        <v>0</v>
      </c>
      <c r="F41" s="179"/>
      <c r="G41" s="199"/>
      <c r="H41" s="194"/>
    </row>
    <row r="42" spans="2:8">
      <c r="B42" s="411" t="s">
        <v>981</v>
      </c>
      <c r="C42" s="412" t="s">
        <v>1217</v>
      </c>
      <c r="D42" s="412"/>
      <c r="E42" s="1101">
        <f>'OBRTN. DELA'!F7</f>
        <v>0</v>
      </c>
      <c r="F42" s="179"/>
      <c r="G42" s="199"/>
      <c r="H42" s="194"/>
    </row>
    <row r="43" spans="2:8">
      <c r="B43" s="160" t="s">
        <v>996</v>
      </c>
      <c r="C43" s="135" t="s">
        <v>1129</v>
      </c>
      <c r="D43" s="135"/>
      <c r="E43" s="1102">
        <f>'OBRTN. DELA'!F8</f>
        <v>0</v>
      </c>
      <c r="F43" s="137"/>
      <c r="G43" s="239"/>
      <c r="H43" s="185"/>
    </row>
    <row r="44" spans="2:8" ht="16.5">
      <c r="B44" s="355"/>
      <c r="C44" s="352"/>
      <c r="D44" s="352"/>
      <c r="E44" s="1094"/>
    </row>
    <row r="45" spans="2:8" ht="16.5">
      <c r="B45" s="355"/>
      <c r="C45" s="361" t="s">
        <v>509</v>
      </c>
      <c r="D45" s="361"/>
      <c r="E45" s="1094">
        <f>SUM(E40:E43)</f>
        <v>0</v>
      </c>
    </row>
    <row r="46" spans="2:8" ht="16.5">
      <c r="B46" s="355"/>
      <c r="C46" s="361"/>
      <c r="D46" s="361"/>
      <c r="E46" s="1094"/>
    </row>
    <row r="47" spans="2:8" ht="16.5">
      <c r="B47" s="355"/>
      <c r="C47" s="352"/>
      <c r="D47" s="352"/>
      <c r="E47" s="1094"/>
    </row>
    <row r="48" spans="2:8">
      <c r="B48" s="307" t="s">
        <v>1012</v>
      </c>
      <c r="C48" s="361" t="s">
        <v>1136</v>
      </c>
      <c r="D48" s="361"/>
      <c r="E48" s="184"/>
      <c r="F48" s="151"/>
      <c r="G48" s="191"/>
      <c r="H48" s="185"/>
    </row>
    <row r="49" spans="2:8">
      <c r="B49" s="416" t="s">
        <v>1141</v>
      </c>
      <c r="C49" s="415" t="s">
        <v>1119</v>
      </c>
      <c r="D49" s="415"/>
      <c r="E49" s="1102">
        <f>'C.Zunanja ureditev'!F5</f>
        <v>0</v>
      </c>
      <c r="F49" s="340" t="s">
        <v>1206</v>
      </c>
      <c r="G49" s="341"/>
      <c r="H49" s="342"/>
    </row>
    <row r="50" spans="2:8">
      <c r="B50" s="327"/>
      <c r="C50" s="313"/>
      <c r="D50" s="313"/>
      <c r="E50" s="314"/>
      <c r="F50" s="315"/>
      <c r="G50" s="316"/>
      <c r="H50" s="317"/>
    </row>
    <row r="51" spans="2:8">
      <c r="B51" s="312"/>
      <c r="C51" s="361" t="s">
        <v>512</v>
      </c>
      <c r="D51" s="361"/>
      <c r="E51" s="1103">
        <f>SUM(E49:E49)</f>
        <v>0</v>
      </c>
      <c r="F51" s="364"/>
      <c r="G51" s="365"/>
      <c r="H51" s="243"/>
    </row>
    <row r="52" spans="2:8">
      <c r="B52" s="312"/>
      <c r="C52" s="361"/>
      <c r="D52" s="361"/>
      <c r="E52" s="625"/>
      <c r="F52" s="364"/>
      <c r="G52" s="365"/>
      <c r="H52" s="243"/>
    </row>
    <row r="53" spans="2:8">
      <c r="B53" s="312"/>
      <c r="C53" s="361"/>
      <c r="D53" s="361"/>
      <c r="E53" s="625"/>
      <c r="F53" s="364"/>
      <c r="G53" s="365"/>
      <c r="H53" s="243"/>
    </row>
    <row r="54" spans="2:8">
      <c r="B54" s="417" t="s">
        <v>1004</v>
      </c>
      <c r="C54" s="361" t="s">
        <v>1014</v>
      </c>
      <c r="D54" s="361"/>
      <c r="E54" s="625"/>
      <c r="F54" s="364"/>
      <c r="G54" s="365"/>
      <c r="H54" s="243"/>
    </row>
    <row r="55" spans="2:8">
      <c r="B55" s="418" t="s">
        <v>996</v>
      </c>
      <c r="C55" s="102" t="s">
        <v>298</v>
      </c>
      <c r="D55" s="102"/>
      <c r="E55" s="1103">
        <f>D.Kotlovnica!F5</f>
        <v>0</v>
      </c>
      <c r="F55" s="364"/>
      <c r="G55" s="365"/>
      <c r="H55" s="243"/>
    </row>
    <row r="56" spans="2:8">
      <c r="B56" s="279" t="s">
        <v>1126</v>
      </c>
      <c r="C56" s="102" t="s">
        <v>306</v>
      </c>
      <c r="D56" s="102"/>
      <c r="E56" s="1103">
        <f>D.Kotlovnica!F6</f>
        <v>0</v>
      </c>
      <c r="F56" s="364"/>
      <c r="G56" s="365"/>
      <c r="H56" s="243"/>
    </row>
    <row r="57" spans="2:8" ht="16.5" thickBot="1">
      <c r="B57" s="366" t="s">
        <v>297</v>
      </c>
      <c r="C57" s="367" t="s">
        <v>1132</v>
      </c>
      <c r="D57" s="367"/>
      <c r="E57" s="1104">
        <f>D.Kotlovnica!F7</f>
        <v>0</v>
      </c>
      <c r="F57" s="364"/>
      <c r="G57" s="365"/>
      <c r="H57" s="243"/>
    </row>
    <row r="58" spans="2:8" ht="16.5" thickTop="1">
      <c r="B58" s="312"/>
      <c r="C58" s="361"/>
      <c r="D58" s="361"/>
      <c r="E58" s="625"/>
      <c r="F58" s="364"/>
      <c r="G58" s="365"/>
      <c r="H58" s="243"/>
    </row>
    <row r="59" spans="2:8">
      <c r="B59" s="312"/>
      <c r="C59" s="361" t="s">
        <v>513</v>
      </c>
      <c r="D59" s="361"/>
      <c r="E59" s="1103">
        <f>SUM(E55:E57)</f>
        <v>0</v>
      </c>
      <c r="F59" s="364"/>
      <c r="G59" s="365"/>
      <c r="H59" s="243"/>
    </row>
    <row r="60" spans="2:8">
      <c r="B60" s="312"/>
      <c r="C60" s="361"/>
      <c r="D60" s="361"/>
      <c r="E60" s="625"/>
      <c r="F60" s="364"/>
      <c r="G60" s="365"/>
      <c r="H60" s="243"/>
    </row>
    <row r="61" spans="2:8">
      <c r="B61" s="312"/>
      <c r="C61" s="361"/>
      <c r="D61" s="361"/>
      <c r="E61" s="625"/>
      <c r="F61" s="364"/>
      <c r="G61" s="365"/>
      <c r="H61" s="243"/>
    </row>
    <row r="62" spans="2:8">
      <c r="B62" s="370" t="s">
        <v>937</v>
      </c>
      <c r="C62" s="263" t="s">
        <v>514</v>
      </c>
      <c r="D62" s="263"/>
      <c r="E62" s="625"/>
      <c r="F62" s="364"/>
      <c r="G62" s="365"/>
      <c r="H62" s="243"/>
    </row>
    <row r="63" spans="2:8">
      <c r="B63" s="325" t="s">
        <v>1141</v>
      </c>
      <c r="C63" s="135" t="s">
        <v>873</v>
      </c>
      <c r="D63" s="135"/>
      <c r="E63" s="1103">
        <f>F.Fasada!F5</f>
        <v>0</v>
      </c>
      <c r="F63" s="364"/>
      <c r="G63" s="365"/>
      <c r="H63" s="243"/>
    </row>
    <row r="64" spans="2:8" ht="16.5" thickBot="1">
      <c r="B64" s="363" t="s">
        <v>305</v>
      </c>
      <c r="C64" s="362" t="s">
        <v>160</v>
      </c>
      <c r="D64" s="362"/>
      <c r="E64" s="1104">
        <f>F.Fasada!F6</f>
        <v>0</v>
      </c>
      <c r="F64" s="364"/>
      <c r="G64" s="365"/>
      <c r="H64" s="243"/>
    </row>
    <row r="65" spans="2:8" ht="16.5" thickTop="1">
      <c r="B65" s="312"/>
      <c r="C65" s="361"/>
      <c r="D65" s="361"/>
      <c r="E65" s="625"/>
      <c r="F65" s="364"/>
      <c r="G65" s="365"/>
      <c r="H65" s="243"/>
    </row>
    <row r="66" spans="2:8">
      <c r="B66" s="312"/>
      <c r="C66" s="263" t="s">
        <v>928</v>
      </c>
      <c r="D66" s="263"/>
      <c r="E66" s="1103">
        <f>SUM(E63:E64)</f>
        <v>0</v>
      </c>
      <c r="F66" s="364"/>
      <c r="G66" s="365"/>
      <c r="H66" s="243"/>
    </row>
    <row r="67" spans="2:8">
      <c r="B67" s="312"/>
      <c r="C67" s="361"/>
      <c r="D67" s="361"/>
      <c r="E67" s="625"/>
      <c r="F67" s="364"/>
      <c r="G67" s="365"/>
      <c r="H67" s="243"/>
    </row>
    <row r="68" spans="2:8" ht="16.5">
      <c r="B68" s="355"/>
      <c r="C68" s="352"/>
      <c r="D68" s="352"/>
      <c r="E68" s="1094"/>
    </row>
    <row r="69" spans="2:8" ht="16.5">
      <c r="B69" s="371" t="s">
        <v>936</v>
      </c>
      <c r="C69" s="361" t="s">
        <v>510</v>
      </c>
      <c r="D69" s="361"/>
      <c r="E69" s="1094"/>
    </row>
    <row r="70" spans="2:8" ht="16.5">
      <c r="B70" s="355"/>
      <c r="C70" s="350" t="s">
        <v>507</v>
      </c>
      <c r="D70" s="350"/>
      <c r="E70" s="1094">
        <f>'EI-REKAPITULACIJA'!F16</f>
        <v>0</v>
      </c>
    </row>
    <row r="71" spans="2:8" ht="17.25" thickBot="1">
      <c r="B71" s="356"/>
      <c r="C71" s="1088" t="s">
        <v>506</v>
      </c>
      <c r="D71" s="1088"/>
      <c r="E71" s="1105">
        <f>'Rekapitulacija (2)'!D10</f>
        <v>0</v>
      </c>
    </row>
    <row r="72" spans="2:8" ht="17.25" thickTop="1">
      <c r="B72" s="358"/>
      <c r="C72" s="361" t="s">
        <v>511</v>
      </c>
      <c r="D72" s="361"/>
      <c r="E72" s="1106">
        <f>SUM(E70:E71)</f>
        <v>0</v>
      </c>
    </row>
  </sheetData>
  <sheetProtection algorithmName="SHA-512" hashValue="RKefqduqcyBi3qjtMElGTAZ/dYUGcABSZzUl9txoENofsdYZBE0YDq9QFgoKUNgkb/DRvssdIsJkS/cVj5K4fA==" saltValue="pBAvpQ7wUVXTxSazWQWCuQ==" spinCount="100000" sheet="1"/>
  <protectedRanges>
    <protectedRange sqref="G43:H43" name="Obseg5_15_1_1"/>
    <protectedRange sqref="G50:H50" name="Obseg5_11_1_1"/>
    <protectedRange sqref="G48:H48 G10:H10" name="Obseg5_1_1_1"/>
    <protectedRange sqref="G61:H67 G11:H12 G51:H60" name="Obseg5_15_1_1_1_1_1"/>
  </protectedRanges>
  <phoneticPr fontId="113" type="noConversion"/>
  <pageMargins left="0.7" right="0.7" top="0.75" bottom="0.75" header="0.3" footer="0.3"/>
  <pageSetup paperSize="9" scale="62" orientation="portrait" r:id="rId1"/>
  <rowBreaks count="1" manualBreakCount="1">
    <brk id="72" max="3" man="1"/>
  </rowBreaks>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IV59"/>
  <sheetViews>
    <sheetView view="pageBreakPreview" zoomScale="90" zoomScaleNormal="106" zoomScaleSheetLayoutView="90" workbookViewId="0">
      <selection activeCell="C20" sqref="C20"/>
    </sheetView>
  </sheetViews>
  <sheetFormatPr defaultRowHeight="12.75"/>
  <cols>
    <col min="1" max="1" width="3.85546875" style="190" bestFit="1" customWidth="1"/>
    <col min="2" max="2" width="49.28515625" style="414" customWidth="1"/>
    <col min="3" max="3" width="9.140625" style="414"/>
    <col min="4" max="4" width="10.140625" style="414" bestFit="1" customWidth="1"/>
    <col min="5" max="5" width="11.28515625" style="488" customWidth="1"/>
    <col min="6" max="6" width="24.140625" style="414" customWidth="1"/>
    <col min="7" max="16384" width="9.140625" style="147"/>
  </cols>
  <sheetData>
    <row r="1" spans="1:7" s="306" customFormat="1" ht="13.5" thickBot="1">
      <c r="A1" s="302" t="s">
        <v>937</v>
      </c>
      <c r="B1" s="303" t="s">
        <v>1118</v>
      </c>
      <c r="C1" s="304"/>
      <c r="D1" s="305"/>
      <c r="E1" s="591"/>
      <c r="F1" s="1182"/>
      <c r="G1" s="245"/>
    </row>
    <row r="2" spans="1:7" s="224" customFormat="1">
      <c r="A2" s="218"/>
      <c r="B2" s="219"/>
      <c r="C2" s="220"/>
      <c r="D2" s="221"/>
      <c r="E2" s="222"/>
      <c r="F2" s="1185"/>
      <c r="G2" s="223"/>
    </row>
    <row r="3" spans="1:7" s="651" customFormat="1">
      <c r="A3" s="183"/>
      <c r="B3" s="263" t="s">
        <v>933</v>
      </c>
      <c r="C3" s="184"/>
      <c r="D3" s="151"/>
      <c r="E3" s="191"/>
      <c r="F3" s="1183"/>
    </row>
    <row r="4" spans="1:7" s="651" customFormat="1">
      <c r="A4" s="183"/>
      <c r="B4" s="263"/>
      <c r="C4" s="184"/>
      <c r="D4" s="151"/>
      <c r="E4" s="191"/>
      <c r="F4" s="1183"/>
    </row>
    <row r="5" spans="1:7" s="154" customFormat="1">
      <c r="A5" s="153" t="s">
        <v>1141</v>
      </c>
      <c r="B5" s="135" t="s">
        <v>873</v>
      </c>
      <c r="C5" s="640"/>
      <c r="D5" s="169"/>
      <c r="E5" s="186"/>
      <c r="F5" s="1186">
        <f>F50</f>
        <v>0</v>
      </c>
    </row>
    <row r="6" spans="1:7" s="154" customFormat="1" ht="15.75" customHeight="1">
      <c r="A6" s="160" t="s">
        <v>305</v>
      </c>
      <c r="B6" s="135" t="s">
        <v>160</v>
      </c>
      <c r="C6" s="136"/>
      <c r="D6" s="137"/>
      <c r="E6" s="239"/>
      <c r="F6" s="1183">
        <f>F59</f>
        <v>0</v>
      </c>
    </row>
    <row r="7" spans="1:7" s="651" customFormat="1">
      <c r="A7" s="183"/>
      <c r="B7" s="263"/>
      <c r="C7" s="184"/>
      <c r="D7" s="151"/>
      <c r="E7" s="191"/>
      <c r="F7" s="1183"/>
    </row>
    <row r="8" spans="1:7" s="622" customFormat="1">
      <c r="A8" s="249"/>
      <c r="B8" s="254" t="s">
        <v>934</v>
      </c>
      <c r="C8" s="258"/>
      <c r="D8" s="259"/>
      <c r="E8" s="260"/>
      <c r="F8" s="1151">
        <f>SUM(F5:F6)</f>
        <v>0</v>
      </c>
    </row>
    <row r="9" spans="1:7" s="224" customFormat="1">
      <c r="A9" s="401"/>
      <c r="B9" s="326"/>
      <c r="C9" s="402"/>
      <c r="D9" s="403"/>
      <c r="E9" s="404"/>
      <c r="F9" s="1187"/>
      <c r="G9" s="223"/>
    </row>
    <row r="10" spans="1:7" s="224" customFormat="1">
      <c r="A10" s="401"/>
      <c r="B10" s="326"/>
      <c r="C10" s="402"/>
      <c r="D10" s="403"/>
      <c r="E10" s="404"/>
      <c r="F10" s="1187"/>
      <c r="G10" s="223"/>
    </row>
    <row r="11" spans="1:7" s="224" customFormat="1">
      <c r="A11" s="401"/>
      <c r="B11" s="326"/>
      <c r="C11" s="402"/>
      <c r="D11" s="403"/>
      <c r="E11" s="404"/>
      <c r="F11" s="1187"/>
      <c r="G11" s="223"/>
    </row>
    <row r="12" spans="1:7" s="238" customFormat="1">
      <c r="A12" s="473" t="s">
        <v>1141</v>
      </c>
      <c r="B12" s="148" t="s">
        <v>873</v>
      </c>
      <c r="C12" s="474"/>
      <c r="D12" s="475"/>
      <c r="E12" s="485"/>
      <c r="F12" s="1133"/>
    </row>
    <row r="13" spans="1:7">
      <c r="A13" s="476"/>
      <c r="B13" s="477"/>
      <c r="C13" s="474"/>
      <c r="D13" s="475"/>
      <c r="E13" s="485"/>
      <c r="F13" s="1133"/>
    </row>
    <row r="14" spans="1:7">
      <c r="A14" s="478"/>
      <c r="B14" s="479" t="s">
        <v>940</v>
      </c>
      <c r="C14" s="480" t="s">
        <v>941</v>
      </c>
      <c r="D14" s="481" t="s">
        <v>942</v>
      </c>
      <c r="E14" s="486" t="s">
        <v>943</v>
      </c>
      <c r="F14" s="1134" t="s">
        <v>944</v>
      </c>
    </row>
    <row r="15" spans="1:7" s="154" customFormat="1">
      <c r="A15" s="411"/>
      <c r="B15" s="412"/>
      <c r="C15" s="496"/>
      <c r="D15" s="497"/>
      <c r="E15" s="536"/>
      <c r="F15" s="1188"/>
    </row>
    <row r="16" spans="1:7" s="308" customFormat="1">
      <c r="A16" s="589"/>
      <c r="B16" s="590" t="s">
        <v>1151</v>
      </c>
      <c r="C16" s="537"/>
      <c r="D16" s="538"/>
      <c r="E16" s="541"/>
      <c r="F16" s="1184"/>
    </row>
    <row r="17" spans="1:6" s="308" customFormat="1" ht="25.5">
      <c r="A17" s="589"/>
      <c r="B17" s="590" t="s">
        <v>1152</v>
      </c>
      <c r="C17" s="537"/>
      <c r="D17" s="538"/>
      <c r="E17" s="541"/>
      <c r="F17" s="1184"/>
    </row>
    <row r="18" spans="1:6" s="308" customFormat="1">
      <c r="A18" s="589"/>
      <c r="B18" s="517"/>
      <c r="C18" s="537"/>
      <c r="D18" s="538"/>
      <c r="E18" s="541"/>
      <c r="F18" s="1184"/>
    </row>
    <row r="19" spans="1:6" s="308" customFormat="1">
      <c r="A19" s="589"/>
      <c r="B19" s="517" t="s">
        <v>1146</v>
      </c>
      <c r="C19" s="537"/>
      <c r="D19" s="538"/>
      <c r="E19" s="599"/>
      <c r="F19" s="538"/>
    </row>
    <row r="20" spans="1:6" s="308" customFormat="1" ht="102">
      <c r="A20" s="589"/>
      <c r="B20" s="517" t="s">
        <v>926</v>
      </c>
      <c r="C20" s="537"/>
      <c r="D20" s="538"/>
      <c r="E20" s="599"/>
      <c r="F20" s="538"/>
    </row>
    <row r="21" spans="1:6" s="193" customFormat="1" ht="153">
      <c r="A21" s="525"/>
      <c r="B21" s="415" t="s">
        <v>1135</v>
      </c>
      <c r="C21" s="526"/>
      <c r="D21" s="526"/>
      <c r="E21" s="600"/>
      <c r="F21" s="526"/>
    </row>
    <row r="22" spans="1:6" s="227" customFormat="1" ht="127.5">
      <c r="A22" s="525"/>
      <c r="B22" s="415" t="s">
        <v>1147</v>
      </c>
      <c r="C22" s="592"/>
      <c r="D22" s="592"/>
      <c r="E22" s="601"/>
      <c r="F22" s="592"/>
    </row>
    <row r="23" spans="1:6" s="227" customFormat="1" ht="102">
      <c r="A23" s="525"/>
      <c r="B23" s="415" t="s">
        <v>1082</v>
      </c>
      <c r="C23" s="592"/>
      <c r="D23" s="592"/>
      <c r="E23" s="601"/>
      <c r="F23" s="592"/>
    </row>
    <row r="24" spans="1:6" s="227" customFormat="1" ht="204">
      <c r="A24" s="525"/>
      <c r="B24" s="415" t="s">
        <v>1248</v>
      </c>
      <c r="C24" s="593"/>
      <c r="D24" s="593"/>
      <c r="E24" s="602"/>
      <c r="F24" s="593"/>
    </row>
    <row r="25" spans="1:6" s="227" customFormat="1" ht="191.25">
      <c r="A25" s="525"/>
      <c r="B25" s="415" t="s">
        <v>1143</v>
      </c>
      <c r="C25" s="593"/>
      <c r="D25" s="593"/>
      <c r="E25" s="602"/>
      <c r="F25" s="593"/>
    </row>
    <row r="26" spans="1:6" s="227" customFormat="1" ht="38.25">
      <c r="A26" s="525"/>
      <c r="B26" s="415" t="s">
        <v>1116</v>
      </c>
      <c r="C26" s="593"/>
      <c r="D26" s="593"/>
      <c r="E26" s="602"/>
      <c r="F26" s="593"/>
    </row>
    <row r="27" spans="1:6" s="227" customFormat="1" ht="51">
      <c r="A27" s="525"/>
      <c r="B27" s="593" t="s">
        <v>1144</v>
      </c>
      <c r="C27" s="592"/>
      <c r="D27" s="592"/>
      <c r="E27" s="601"/>
      <c r="F27" s="592"/>
    </row>
    <row r="28" spans="1:6" s="227" customFormat="1" ht="102">
      <c r="A28" s="525"/>
      <c r="B28" s="415" t="s">
        <v>929</v>
      </c>
      <c r="C28" s="592"/>
      <c r="D28" s="592"/>
      <c r="E28" s="601"/>
      <c r="F28" s="592"/>
    </row>
    <row r="29" spans="1:6" s="227" customFormat="1" ht="51">
      <c r="A29" s="525"/>
      <c r="B29" s="415" t="s">
        <v>930</v>
      </c>
      <c r="C29" s="592"/>
      <c r="D29" s="592"/>
      <c r="E29" s="601"/>
      <c r="F29" s="592"/>
    </row>
    <row r="30" spans="1:6" s="227" customFormat="1" ht="38.25">
      <c r="A30" s="525"/>
      <c r="B30" s="593" t="s">
        <v>931</v>
      </c>
      <c r="C30" s="592"/>
      <c r="D30" s="592"/>
      <c r="E30" s="601"/>
      <c r="F30" s="592"/>
    </row>
    <row r="31" spans="1:6" s="227" customFormat="1" ht="25.5">
      <c r="A31" s="525"/>
      <c r="B31" s="593" t="s">
        <v>1145</v>
      </c>
      <c r="C31" s="592"/>
      <c r="D31" s="592"/>
      <c r="E31" s="601"/>
      <c r="F31" s="592"/>
    </row>
    <row r="32" spans="1:6" s="227" customFormat="1">
      <c r="A32" s="525"/>
      <c r="B32" s="593"/>
      <c r="C32" s="592"/>
      <c r="D32" s="592"/>
      <c r="E32" s="601"/>
      <c r="F32" s="592"/>
    </row>
    <row r="33" spans="1:256" ht="38.25">
      <c r="A33" s="171" t="s">
        <v>945</v>
      </c>
      <c r="B33" s="152" t="s">
        <v>1083</v>
      </c>
      <c r="C33" s="215" t="s">
        <v>946</v>
      </c>
      <c r="D33" s="177">
        <v>893.75</v>
      </c>
      <c r="E33" s="186"/>
      <c r="F33" s="1132">
        <f>D33*E33</f>
        <v>0</v>
      </c>
    </row>
    <row r="34" spans="1:256">
      <c r="A34" s="171"/>
      <c r="B34" s="152"/>
      <c r="C34" s="215"/>
      <c r="D34" s="177"/>
      <c r="E34" s="186"/>
      <c r="F34" s="1132"/>
    </row>
    <row r="35" spans="1:256" ht="306">
      <c r="A35" s="525" t="s">
        <v>947</v>
      </c>
      <c r="B35" s="152" t="s">
        <v>538</v>
      </c>
      <c r="C35" s="539"/>
      <c r="D35" s="539"/>
      <c r="E35" s="393"/>
      <c r="F35" s="1189"/>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c r="DO35" s="323"/>
      <c r="DP35" s="323"/>
      <c r="DQ35" s="323"/>
      <c r="DR35" s="323"/>
      <c r="DS35" s="323"/>
      <c r="DT35" s="323"/>
      <c r="DU35" s="323"/>
      <c r="DV35" s="323"/>
      <c r="DW35" s="323"/>
      <c r="DX35" s="323"/>
      <c r="DY35" s="323"/>
      <c r="DZ35" s="323"/>
      <c r="EA35" s="323"/>
      <c r="EB35" s="323"/>
      <c r="EC35" s="323"/>
      <c r="ED35" s="323"/>
      <c r="EE35" s="323"/>
      <c r="EF35" s="323"/>
      <c r="EG35" s="323"/>
      <c r="EH35" s="323"/>
      <c r="EI35" s="323"/>
      <c r="EJ35" s="323"/>
      <c r="EK35" s="323"/>
      <c r="EL35" s="323"/>
      <c r="EM35" s="323"/>
      <c r="EN35" s="323"/>
      <c r="EO35" s="323"/>
      <c r="EP35" s="323"/>
      <c r="EQ35" s="323"/>
      <c r="ER35" s="323"/>
      <c r="ES35" s="323"/>
      <c r="ET35" s="323"/>
      <c r="EU35" s="323"/>
      <c r="EV35" s="323"/>
      <c r="EW35" s="323"/>
      <c r="EX35" s="323"/>
      <c r="EY35" s="323"/>
      <c r="EZ35" s="323"/>
      <c r="FA35" s="323"/>
      <c r="FB35" s="323"/>
      <c r="FC35" s="323"/>
      <c r="FD35" s="323"/>
      <c r="FE35" s="323"/>
      <c r="FF35" s="323"/>
      <c r="FG35" s="323"/>
      <c r="FH35" s="323"/>
      <c r="FI35" s="323"/>
      <c r="FJ35" s="323"/>
      <c r="FK35" s="323"/>
      <c r="FL35" s="323"/>
      <c r="FM35" s="323"/>
      <c r="FN35" s="323"/>
      <c r="FO35" s="323"/>
      <c r="FP35" s="323"/>
      <c r="FQ35" s="323"/>
      <c r="FR35" s="323"/>
      <c r="FS35" s="323"/>
      <c r="FT35" s="323"/>
      <c r="FU35" s="323"/>
      <c r="FV35" s="323"/>
      <c r="FW35" s="323"/>
      <c r="FX35" s="323"/>
      <c r="FY35" s="323"/>
      <c r="FZ35" s="323"/>
      <c r="GA35" s="323"/>
      <c r="GB35" s="323"/>
      <c r="GC35" s="323"/>
      <c r="GD35" s="323"/>
      <c r="GE35" s="323"/>
      <c r="GF35" s="323"/>
      <c r="GG35" s="323"/>
      <c r="GH35" s="323"/>
      <c r="GI35" s="323"/>
      <c r="GJ35" s="323"/>
      <c r="GK35" s="323"/>
      <c r="GL35" s="323"/>
      <c r="GM35" s="323"/>
      <c r="GN35" s="323"/>
      <c r="GO35" s="323"/>
      <c r="GP35" s="323"/>
      <c r="GQ35" s="323"/>
      <c r="GR35" s="323"/>
      <c r="GS35" s="323"/>
      <c r="GT35" s="323"/>
      <c r="GU35" s="323"/>
      <c r="GV35" s="323"/>
      <c r="GW35" s="323"/>
      <c r="GX35" s="323"/>
      <c r="GY35" s="323"/>
      <c r="GZ35" s="323"/>
      <c r="HA35" s="323"/>
      <c r="HB35" s="323"/>
      <c r="HC35" s="323"/>
      <c r="HD35" s="323"/>
      <c r="HE35" s="323"/>
      <c r="HF35" s="323"/>
      <c r="HG35" s="323"/>
      <c r="HH35" s="323"/>
      <c r="HI35" s="323"/>
      <c r="HJ35" s="323"/>
      <c r="HK35" s="323"/>
      <c r="HL35" s="323"/>
      <c r="HM35" s="323"/>
      <c r="HN35" s="323"/>
      <c r="HO35" s="323"/>
      <c r="HP35" s="323"/>
      <c r="HQ35" s="323"/>
      <c r="HR35" s="323"/>
      <c r="HS35" s="323"/>
      <c r="HT35" s="323"/>
      <c r="HU35" s="323"/>
      <c r="HV35" s="323"/>
      <c r="HW35" s="323"/>
      <c r="HX35" s="323"/>
      <c r="HY35" s="323"/>
      <c r="HZ35" s="323"/>
      <c r="IA35" s="323"/>
      <c r="IB35" s="323"/>
      <c r="IC35" s="323"/>
      <c r="ID35" s="323"/>
      <c r="IE35" s="323"/>
      <c r="IF35" s="323"/>
      <c r="IG35" s="323"/>
      <c r="IH35" s="323"/>
      <c r="II35" s="323"/>
      <c r="IJ35" s="323"/>
      <c r="IK35" s="323"/>
      <c r="IL35" s="323"/>
      <c r="IM35" s="323"/>
      <c r="IN35" s="323"/>
      <c r="IO35" s="323"/>
      <c r="IP35" s="323"/>
      <c r="IQ35" s="323"/>
      <c r="IR35" s="323"/>
      <c r="IS35" s="323"/>
      <c r="IT35" s="323"/>
      <c r="IU35" s="323"/>
      <c r="IV35" s="323"/>
    </row>
    <row r="36" spans="1:256" ht="51">
      <c r="A36" s="525"/>
      <c r="B36" s="526" t="s">
        <v>1210</v>
      </c>
      <c r="C36" s="532" t="s">
        <v>524</v>
      </c>
      <c r="D36" s="594">
        <v>893.75</v>
      </c>
      <c r="E36" s="489"/>
      <c r="F36" s="1132">
        <f>D36*E36</f>
        <v>0</v>
      </c>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323"/>
      <c r="CU36" s="323"/>
      <c r="CV36" s="323"/>
      <c r="CW36" s="323"/>
      <c r="CX36" s="323"/>
      <c r="CY36" s="323"/>
      <c r="CZ36" s="323"/>
      <c r="DA36" s="323"/>
      <c r="DB36" s="323"/>
      <c r="DC36" s="323"/>
      <c r="DD36" s="323"/>
      <c r="DE36" s="323"/>
      <c r="DF36" s="323"/>
      <c r="DG36" s="323"/>
      <c r="DH36" s="323"/>
      <c r="DI36" s="323"/>
      <c r="DJ36" s="323"/>
      <c r="DK36" s="323"/>
      <c r="DL36" s="323"/>
      <c r="DM36" s="323"/>
      <c r="DN36" s="323"/>
      <c r="DO36" s="323"/>
      <c r="DP36" s="323"/>
      <c r="DQ36" s="323"/>
      <c r="DR36" s="323"/>
      <c r="DS36" s="323"/>
      <c r="DT36" s="323"/>
      <c r="DU36" s="323"/>
      <c r="DV36" s="323"/>
      <c r="DW36" s="323"/>
      <c r="DX36" s="323"/>
      <c r="DY36" s="323"/>
      <c r="DZ36" s="323"/>
      <c r="EA36" s="323"/>
      <c r="EB36" s="323"/>
      <c r="EC36" s="323"/>
      <c r="ED36" s="323"/>
      <c r="EE36" s="323"/>
      <c r="EF36" s="323"/>
      <c r="EG36" s="323"/>
      <c r="EH36" s="323"/>
      <c r="EI36" s="323"/>
      <c r="EJ36" s="323"/>
      <c r="EK36" s="323"/>
      <c r="EL36" s="323"/>
      <c r="EM36" s="323"/>
      <c r="EN36" s="323"/>
      <c r="EO36" s="323"/>
      <c r="EP36" s="323"/>
      <c r="EQ36" s="323"/>
      <c r="ER36" s="323"/>
      <c r="ES36" s="323"/>
      <c r="ET36" s="323"/>
      <c r="EU36" s="323"/>
      <c r="EV36" s="323"/>
      <c r="EW36" s="323"/>
      <c r="EX36" s="323"/>
      <c r="EY36" s="323"/>
      <c r="EZ36" s="323"/>
      <c r="FA36" s="323"/>
      <c r="FB36" s="323"/>
      <c r="FC36" s="323"/>
      <c r="FD36" s="323"/>
      <c r="FE36" s="323"/>
      <c r="FF36" s="323"/>
      <c r="FG36" s="323"/>
      <c r="FH36" s="323"/>
      <c r="FI36" s="323"/>
      <c r="FJ36" s="323"/>
      <c r="FK36" s="323"/>
      <c r="FL36" s="323"/>
      <c r="FM36" s="323"/>
      <c r="FN36" s="323"/>
      <c r="FO36" s="323"/>
      <c r="FP36" s="323"/>
      <c r="FQ36" s="323"/>
      <c r="FR36" s="323"/>
      <c r="FS36" s="323"/>
      <c r="FT36" s="323"/>
      <c r="FU36" s="323"/>
      <c r="FV36" s="323"/>
      <c r="FW36" s="323"/>
      <c r="FX36" s="323"/>
      <c r="FY36" s="323"/>
      <c r="FZ36" s="323"/>
      <c r="GA36" s="323"/>
      <c r="GB36" s="323"/>
      <c r="GC36" s="323"/>
      <c r="GD36" s="323"/>
      <c r="GE36" s="323"/>
      <c r="GF36" s="323"/>
      <c r="GG36" s="323"/>
      <c r="GH36" s="323"/>
      <c r="GI36" s="323"/>
      <c r="GJ36" s="323"/>
      <c r="GK36" s="323"/>
      <c r="GL36" s="323"/>
      <c r="GM36" s="323"/>
      <c r="GN36" s="323"/>
      <c r="GO36" s="323"/>
      <c r="GP36" s="323"/>
      <c r="GQ36" s="323"/>
      <c r="GR36" s="323"/>
      <c r="GS36" s="323"/>
      <c r="GT36" s="323"/>
      <c r="GU36" s="323"/>
      <c r="GV36" s="323"/>
      <c r="GW36" s="323"/>
      <c r="GX36" s="323"/>
      <c r="GY36" s="323"/>
      <c r="GZ36" s="323"/>
      <c r="HA36" s="323"/>
      <c r="HB36" s="323"/>
      <c r="HC36" s="323"/>
      <c r="HD36" s="323"/>
      <c r="HE36" s="323"/>
      <c r="HF36" s="323"/>
      <c r="HG36" s="323"/>
      <c r="HH36" s="323"/>
      <c r="HI36" s="323"/>
      <c r="HJ36" s="323"/>
      <c r="HK36" s="323"/>
      <c r="HL36" s="323"/>
      <c r="HM36" s="323"/>
      <c r="HN36" s="323"/>
      <c r="HO36" s="323"/>
      <c r="HP36" s="323"/>
      <c r="HQ36" s="323"/>
      <c r="HR36" s="323"/>
      <c r="HS36" s="323"/>
      <c r="HT36" s="323"/>
      <c r="HU36" s="323"/>
      <c r="HV36" s="323"/>
      <c r="HW36" s="323"/>
      <c r="HX36" s="323"/>
      <c r="HY36" s="323"/>
      <c r="HZ36" s="323"/>
      <c r="IA36" s="323"/>
      <c r="IB36" s="323"/>
      <c r="IC36" s="323"/>
      <c r="ID36" s="323"/>
      <c r="IE36" s="323"/>
      <c r="IF36" s="323"/>
      <c r="IG36" s="323"/>
      <c r="IH36" s="323"/>
      <c r="II36" s="323"/>
      <c r="IJ36" s="323"/>
      <c r="IK36" s="323"/>
      <c r="IL36" s="323"/>
      <c r="IM36" s="323"/>
      <c r="IN36" s="323"/>
      <c r="IO36" s="323"/>
      <c r="IP36" s="323"/>
      <c r="IQ36" s="323"/>
      <c r="IR36" s="323"/>
      <c r="IS36" s="323"/>
      <c r="IT36" s="323"/>
      <c r="IU36" s="323"/>
      <c r="IV36" s="323"/>
    </row>
    <row r="37" spans="1:256">
      <c r="A37" s="525"/>
      <c r="B37" s="526"/>
      <c r="C37" s="532"/>
      <c r="D37" s="594"/>
      <c r="E37" s="393"/>
      <c r="F37" s="1189"/>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c r="BU37" s="323"/>
      <c r="BV37" s="323"/>
      <c r="BW37" s="323"/>
      <c r="BX37" s="323"/>
      <c r="BY37" s="323"/>
      <c r="BZ37" s="323"/>
      <c r="CA37" s="323"/>
      <c r="CB37" s="323"/>
      <c r="CC37" s="323"/>
      <c r="CD37" s="323"/>
      <c r="CE37" s="323"/>
      <c r="CF37" s="323"/>
      <c r="CG37" s="323"/>
      <c r="CH37" s="323"/>
      <c r="CI37" s="323"/>
      <c r="CJ37" s="323"/>
      <c r="CK37" s="323"/>
      <c r="CL37" s="323"/>
      <c r="CM37" s="323"/>
      <c r="CN37" s="323"/>
      <c r="CO37" s="323"/>
      <c r="CP37" s="323"/>
      <c r="CQ37" s="323"/>
      <c r="CR37" s="323"/>
      <c r="CS37" s="323"/>
      <c r="CT37" s="323"/>
      <c r="CU37" s="323"/>
      <c r="CV37" s="323"/>
      <c r="CW37" s="323"/>
      <c r="CX37" s="323"/>
      <c r="CY37" s="323"/>
      <c r="CZ37" s="323"/>
      <c r="DA37" s="323"/>
      <c r="DB37" s="323"/>
      <c r="DC37" s="323"/>
      <c r="DD37" s="323"/>
      <c r="DE37" s="323"/>
      <c r="DF37" s="323"/>
      <c r="DG37" s="323"/>
      <c r="DH37" s="323"/>
      <c r="DI37" s="323"/>
      <c r="DJ37" s="323"/>
      <c r="DK37" s="323"/>
      <c r="DL37" s="323"/>
      <c r="DM37" s="323"/>
      <c r="DN37" s="323"/>
      <c r="DO37" s="323"/>
      <c r="DP37" s="323"/>
      <c r="DQ37" s="323"/>
      <c r="DR37" s="323"/>
      <c r="DS37" s="323"/>
      <c r="DT37" s="323"/>
      <c r="DU37" s="323"/>
      <c r="DV37" s="323"/>
      <c r="DW37" s="323"/>
      <c r="DX37" s="323"/>
      <c r="DY37" s="323"/>
      <c r="DZ37" s="323"/>
      <c r="EA37" s="323"/>
      <c r="EB37" s="323"/>
      <c r="EC37" s="323"/>
      <c r="ED37" s="323"/>
      <c r="EE37" s="323"/>
      <c r="EF37" s="323"/>
      <c r="EG37" s="323"/>
      <c r="EH37" s="323"/>
      <c r="EI37" s="323"/>
      <c r="EJ37" s="323"/>
      <c r="EK37" s="323"/>
      <c r="EL37" s="323"/>
      <c r="EM37" s="323"/>
      <c r="EN37" s="323"/>
      <c r="EO37" s="323"/>
      <c r="EP37" s="323"/>
      <c r="EQ37" s="323"/>
      <c r="ER37" s="323"/>
      <c r="ES37" s="323"/>
      <c r="ET37" s="323"/>
      <c r="EU37" s="323"/>
      <c r="EV37" s="323"/>
      <c r="EW37" s="323"/>
      <c r="EX37" s="323"/>
      <c r="EY37" s="323"/>
      <c r="EZ37" s="323"/>
      <c r="FA37" s="323"/>
      <c r="FB37" s="323"/>
      <c r="FC37" s="323"/>
      <c r="FD37" s="323"/>
      <c r="FE37" s="323"/>
      <c r="FF37" s="323"/>
      <c r="FG37" s="323"/>
      <c r="FH37" s="323"/>
      <c r="FI37" s="323"/>
      <c r="FJ37" s="323"/>
      <c r="FK37" s="323"/>
      <c r="FL37" s="323"/>
      <c r="FM37" s="323"/>
      <c r="FN37" s="323"/>
      <c r="FO37" s="323"/>
      <c r="FP37" s="323"/>
      <c r="FQ37" s="323"/>
      <c r="FR37" s="323"/>
      <c r="FS37" s="323"/>
      <c r="FT37" s="323"/>
      <c r="FU37" s="323"/>
      <c r="FV37" s="323"/>
      <c r="FW37" s="323"/>
      <c r="FX37" s="323"/>
      <c r="FY37" s="323"/>
      <c r="FZ37" s="323"/>
      <c r="GA37" s="323"/>
      <c r="GB37" s="323"/>
      <c r="GC37" s="323"/>
      <c r="GD37" s="323"/>
      <c r="GE37" s="323"/>
      <c r="GF37" s="323"/>
      <c r="GG37" s="323"/>
      <c r="GH37" s="323"/>
      <c r="GI37" s="323"/>
      <c r="GJ37" s="323"/>
      <c r="GK37" s="323"/>
      <c r="GL37" s="323"/>
      <c r="GM37" s="323"/>
      <c r="GN37" s="323"/>
      <c r="GO37" s="323"/>
      <c r="GP37" s="323"/>
      <c r="GQ37" s="323"/>
      <c r="GR37" s="323"/>
      <c r="GS37" s="323"/>
      <c r="GT37" s="323"/>
      <c r="GU37" s="323"/>
      <c r="GV37" s="323"/>
      <c r="GW37" s="323"/>
      <c r="GX37" s="323"/>
      <c r="GY37" s="323"/>
      <c r="GZ37" s="323"/>
      <c r="HA37" s="323"/>
      <c r="HB37" s="323"/>
      <c r="HC37" s="323"/>
      <c r="HD37" s="323"/>
      <c r="HE37" s="323"/>
      <c r="HF37" s="323"/>
      <c r="HG37" s="323"/>
      <c r="HH37" s="323"/>
      <c r="HI37" s="323"/>
      <c r="HJ37" s="323"/>
      <c r="HK37" s="323"/>
      <c r="HL37" s="323"/>
      <c r="HM37" s="323"/>
      <c r="HN37" s="323"/>
      <c r="HO37" s="323"/>
      <c r="HP37" s="323"/>
      <c r="HQ37" s="323"/>
      <c r="HR37" s="323"/>
      <c r="HS37" s="323"/>
      <c r="HT37" s="323"/>
      <c r="HU37" s="323"/>
      <c r="HV37" s="323"/>
      <c r="HW37" s="323"/>
      <c r="HX37" s="323"/>
      <c r="HY37" s="323"/>
      <c r="HZ37" s="323"/>
      <c r="IA37" s="323"/>
      <c r="IB37" s="323"/>
      <c r="IC37" s="323"/>
      <c r="ID37" s="323"/>
      <c r="IE37" s="323"/>
      <c r="IF37" s="323"/>
      <c r="IG37" s="323"/>
      <c r="IH37" s="323"/>
      <c r="II37" s="323"/>
      <c r="IJ37" s="323"/>
      <c r="IK37" s="323"/>
      <c r="IL37" s="323"/>
      <c r="IM37" s="323"/>
      <c r="IN37" s="323"/>
      <c r="IO37" s="323"/>
      <c r="IP37" s="323"/>
      <c r="IQ37" s="323"/>
      <c r="IR37" s="323"/>
      <c r="IS37" s="323"/>
      <c r="IT37" s="323"/>
      <c r="IU37" s="323"/>
      <c r="IV37" s="323"/>
    </row>
    <row r="38" spans="1:256" ht="242.25">
      <c r="A38" s="525" t="s">
        <v>949</v>
      </c>
      <c r="B38" s="152" t="s">
        <v>1220</v>
      </c>
      <c r="C38" s="532" t="s">
        <v>524</v>
      </c>
      <c r="D38" s="595">
        <v>155.69999999999999</v>
      </c>
      <c r="E38" s="489"/>
      <c r="F38" s="1132">
        <f>D38*E38</f>
        <v>0</v>
      </c>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3"/>
      <c r="CN38" s="323"/>
      <c r="CO38" s="323"/>
      <c r="CP38" s="323"/>
      <c r="CQ38" s="323"/>
      <c r="CR38" s="323"/>
      <c r="CS38" s="323"/>
      <c r="CT38" s="323"/>
      <c r="CU38" s="323"/>
      <c r="CV38" s="323"/>
      <c r="CW38" s="323"/>
      <c r="CX38" s="323"/>
      <c r="CY38" s="323"/>
      <c r="CZ38" s="323"/>
      <c r="DA38" s="323"/>
      <c r="DB38" s="323"/>
      <c r="DC38" s="323"/>
      <c r="DD38" s="323"/>
      <c r="DE38" s="323"/>
      <c r="DF38" s="323"/>
      <c r="DG38" s="323"/>
      <c r="DH38" s="323"/>
      <c r="DI38" s="323"/>
      <c r="DJ38" s="323"/>
      <c r="DK38" s="323"/>
      <c r="DL38" s="323"/>
      <c r="DM38" s="323"/>
      <c r="DN38" s="323"/>
      <c r="DO38" s="323"/>
      <c r="DP38" s="323"/>
      <c r="DQ38" s="323"/>
      <c r="DR38" s="323"/>
      <c r="DS38" s="323"/>
      <c r="DT38" s="323"/>
      <c r="DU38" s="323"/>
      <c r="DV38" s="323"/>
      <c r="DW38" s="323"/>
      <c r="DX38" s="323"/>
      <c r="DY38" s="323"/>
      <c r="DZ38" s="323"/>
      <c r="EA38" s="323"/>
      <c r="EB38" s="323"/>
      <c r="EC38" s="323"/>
      <c r="ED38" s="323"/>
      <c r="EE38" s="323"/>
      <c r="EF38" s="323"/>
      <c r="EG38" s="323"/>
      <c r="EH38" s="323"/>
      <c r="EI38" s="323"/>
      <c r="EJ38" s="323"/>
      <c r="EK38" s="323"/>
      <c r="EL38" s="323"/>
      <c r="EM38" s="323"/>
      <c r="EN38" s="323"/>
      <c r="EO38" s="323"/>
      <c r="EP38" s="323"/>
      <c r="EQ38" s="323"/>
      <c r="ER38" s="323"/>
      <c r="ES38" s="323"/>
      <c r="ET38" s="323"/>
      <c r="EU38" s="323"/>
      <c r="EV38" s="323"/>
      <c r="EW38" s="323"/>
      <c r="EX38" s="323"/>
      <c r="EY38" s="323"/>
      <c r="EZ38" s="323"/>
      <c r="FA38" s="323"/>
      <c r="FB38" s="323"/>
      <c r="FC38" s="323"/>
      <c r="FD38" s="323"/>
      <c r="FE38" s="323"/>
      <c r="FF38" s="323"/>
      <c r="FG38" s="323"/>
      <c r="FH38" s="323"/>
      <c r="FI38" s="323"/>
      <c r="FJ38" s="323"/>
      <c r="FK38" s="323"/>
      <c r="FL38" s="323"/>
      <c r="FM38" s="323"/>
      <c r="FN38" s="323"/>
      <c r="FO38" s="323"/>
      <c r="FP38" s="323"/>
      <c r="FQ38" s="323"/>
      <c r="FR38" s="323"/>
      <c r="FS38" s="323"/>
      <c r="FT38" s="323"/>
      <c r="FU38" s="323"/>
      <c r="FV38" s="323"/>
      <c r="FW38" s="323"/>
      <c r="FX38" s="323"/>
      <c r="FY38" s="323"/>
      <c r="FZ38" s="323"/>
      <c r="GA38" s="323"/>
      <c r="GB38" s="323"/>
      <c r="GC38" s="323"/>
      <c r="GD38" s="323"/>
      <c r="GE38" s="323"/>
      <c r="GF38" s="323"/>
      <c r="GG38" s="323"/>
      <c r="GH38" s="323"/>
      <c r="GI38" s="323"/>
      <c r="GJ38" s="323"/>
      <c r="GK38" s="323"/>
      <c r="GL38" s="323"/>
      <c r="GM38" s="323"/>
      <c r="GN38" s="323"/>
      <c r="GO38" s="323"/>
      <c r="GP38" s="323"/>
      <c r="GQ38" s="323"/>
      <c r="GR38" s="323"/>
      <c r="GS38" s="323"/>
      <c r="GT38" s="323"/>
      <c r="GU38" s="323"/>
      <c r="GV38" s="323"/>
      <c r="GW38" s="323"/>
      <c r="GX38" s="323"/>
      <c r="GY38" s="323"/>
      <c r="GZ38" s="323"/>
      <c r="HA38" s="323"/>
      <c r="HB38" s="323"/>
      <c r="HC38" s="323"/>
      <c r="HD38" s="323"/>
      <c r="HE38" s="323"/>
      <c r="HF38" s="323"/>
      <c r="HG38" s="323"/>
      <c r="HH38" s="323"/>
      <c r="HI38" s="323"/>
      <c r="HJ38" s="323"/>
      <c r="HK38" s="323"/>
      <c r="HL38" s="323"/>
      <c r="HM38" s="323"/>
      <c r="HN38" s="323"/>
      <c r="HO38" s="323"/>
      <c r="HP38" s="323"/>
      <c r="HQ38" s="323"/>
      <c r="HR38" s="323"/>
      <c r="HS38" s="323"/>
      <c r="HT38" s="323"/>
      <c r="HU38" s="323"/>
      <c r="HV38" s="323"/>
      <c r="HW38" s="323"/>
      <c r="HX38" s="323"/>
      <c r="HY38" s="323"/>
      <c r="HZ38" s="323"/>
      <c r="IA38" s="323"/>
      <c r="IB38" s="323"/>
      <c r="IC38" s="323"/>
      <c r="ID38" s="323"/>
      <c r="IE38" s="323"/>
      <c r="IF38" s="323"/>
      <c r="IG38" s="323"/>
      <c r="IH38" s="323"/>
      <c r="II38" s="323"/>
      <c r="IJ38" s="323"/>
      <c r="IK38" s="323"/>
      <c r="IL38" s="323"/>
      <c r="IM38" s="323"/>
      <c r="IN38" s="323"/>
      <c r="IO38" s="323"/>
      <c r="IP38" s="323"/>
      <c r="IQ38" s="323"/>
      <c r="IR38" s="323"/>
      <c r="IS38" s="323"/>
      <c r="IT38" s="323"/>
      <c r="IU38" s="323"/>
      <c r="IV38" s="323"/>
    </row>
    <row r="39" spans="1:256">
      <c r="A39" s="525"/>
      <c r="B39" s="526"/>
      <c r="C39" s="532"/>
      <c r="D39" s="595"/>
      <c r="E39" s="489"/>
      <c r="F39" s="1152"/>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c r="EQ39" s="323"/>
      <c r="ER39" s="323"/>
      <c r="ES39" s="323"/>
      <c r="ET39" s="323"/>
      <c r="EU39" s="323"/>
      <c r="EV39" s="323"/>
      <c r="EW39" s="323"/>
      <c r="EX39" s="323"/>
      <c r="EY39" s="323"/>
      <c r="EZ39" s="323"/>
      <c r="FA39" s="323"/>
      <c r="FB39" s="323"/>
      <c r="FC39" s="323"/>
      <c r="FD39" s="323"/>
      <c r="FE39" s="323"/>
      <c r="FF39" s="323"/>
      <c r="FG39" s="323"/>
      <c r="FH39" s="323"/>
      <c r="FI39" s="323"/>
      <c r="FJ39" s="323"/>
      <c r="FK39" s="323"/>
      <c r="FL39" s="323"/>
      <c r="FM39" s="323"/>
      <c r="FN39" s="323"/>
      <c r="FO39" s="323"/>
      <c r="FP39" s="323"/>
      <c r="FQ39" s="323"/>
      <c r="FR39" s="323"/>
      <c r="FS39" s="323"/>
      <c r="FT39" s="323"/>
      <c r="FU39" s="323"/>
      <c r="FV39" s="323"/>
      <c r="FW39" s="323"/>
      <c r="FX39" s="323"/>
      <c r="FY39" s="323"/>
      <c r="FZ39" s="323"/>
      <c r="GA39" s="323"/>
      <c r="GB39" s="323"/>
      <c r="GC39" s="323"/>
      <c r="GD39" s="323"/>
      <c r="GE39" s="323"/>
      <c r="GF39" s="323"/>
      <c r="GG39" s="323"/>
      <c r="GH39" s="323"/>
      <c r="GI39" s="323"/>
      <c r="GJ39" s="323"/>
      <c r="GK39" s="323"/>
      <c r="GL39" s="323"/>
      <c r="GM39" s="323"/>
      <c r="GN39" s="323"/>
      <c r="GO39" s="323"/>
      <c r="GP39" s="323"/>
      <c r="GQ39" s="323"/>
      <c r="GR39" s="323"/>
      <c r="GS39" s="323"/>
      <c r="GT39" s="323"/>
      <c r="GU39" s="323"/>
      <c r="GV39" s="323"/>
      <c r="GW39" s="323"/>
      <c r="GX39" s="323"/>
      <c r="GY39" s="323"/>
      <c r="GZ39" s="323"/>
      <c r="HA39" s="323"/>
      <c r="HB39" s="323"/>
      <c r="HC39" s="323"/>
      <c r="HD39" s="323"/>
      <c r="HE39" s="323"/>
      <c r="HF39" s="323"/>
      <c r="HG39" s="323"/>
      <c r="HH39" s="323"/>
      <c r="HI39" s="323"/>
      <c r="HJ39" s="323"/>
      <c r="HK39" s="323"/>
      <c r="HL39" s="323"/>
      <c r="HM39" s="323"/>
      <c r="HN39" s="323"/>
      <c r="HO39" s="323"/>
      <c r="HP39" s="323"/>
      <c r="HQ39" s="323"/>
      <c r="HR39" s="323"/>
      <c r="HS39" s="323"/>
      <c r="HT39" s="323"/>
      <c r="HU39" s="323"/>
      <c r="HV39" s="323"/>
      <c r="HW39" s="323"/>
      <c r="HX39" s="323"/>
      <c r="HY39" s="323"/>
      <c r="HZ39" s="323"/>
      <c r="IA39" s="323"/>
      <c r="IB39" s="323"/>
      <c r="IC39" s="323"/>
      <c r="ID39" s="323"/>
      <c r="IE39" s="323"/>
      <c r="IF39" s="323"/>
      <c r="IG39" s="323"/>
      <c r="IH39" s="323"/>
      <c r="II39" s="323"/>
      <c r="IJ39" s="323"/>
      <c r="IK39" s="323"/>
      <c r="IL39" s="323"/>
      <c r="IM39" s="323"/>
      <c r="IN39" s="323"/>
      <c r="IO39" s="323"/>
      <c r="IP39" s="323"/>
      <c r="IQ39" s="323"/>
      <c r="IR39" s="323"/>
      <c r="IS39" s="323"/>
      <c r="IT39" s="323"/>
      <c r="IU39" s="323"/>
      <c r="IV39" s="323"/>
    </row>
    <row r="40" spans="1:256" ht="38.25">
      <c r="A40" s="525" t="s">
        <v>950</v>
      </c>
      <c r="B40" s="152" t="s">
        <v>932</v>
      </c>
      <c r="C40" s="532" t="s">
        <v>504</v>
      </c>
      <c r="D40" s="595">
        <v>125</v>
      </c>
      <c r="E40" s="489"/>
      <c r="F40" s="1132">
        <f>D40*E40</f>
        <v>0</v>
      </c>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323"/>
      <c r="DA40" s="323"/>
      <c r="DB40" s="323"/>
      <c r="DC40" s="323"/>
      <c r="DD40" s="323"/>
      <c r="DE40" s="323"/>
      <c r="DF40" s="323"/>
      <c r="DG40" s="323"/>
      <c r="DH40" s="323"/>
      <c r="DI40" s="323"/>
      <c r="DJ40" s="323"/>
      <c r="DK40" s="323"/>
      <c r="DL40" s="323"/>
      <c r="DM40" s="323"/>
      <c r="DN40" s="323"/>
      <c r="DO40" s="323"/>
      <c r="DP40" s="323"/>
      <c r="DQ40" s="323"/>
      <c r="DR40" s="323"/>
      <c r="DS40" s="323"/>
      <c r="DT40" s="323"/>
      <c r="DU40" s="323"/>
      <c r="DV40" s="323"/>
      <c r="DW40" s="323"/>
      <c r="DX40" s="323"/>
      <c r="DY40" s="323"/>
      <c r="DZ40" s="323"/>
      <c r="EA40" s="323"/>
      <c r="EB40" s="323"/>
      <c r="EC40" s="323"/>
      <c r="ED40" s="323"/>
      <c r="EE40" s="323"/>
      <c r="EF40" s="323"/>
      <c r="EG40" s="323"/>
      <c r="EH40" s="323"/>
      <c r="EI40" s="323"/>
      <c r="EJ40" s="323"/>
      <c r="EK40" s="323"/>
      <c r="EL40" s="323"/>
      <c r="EM40" s="323"/>
      <c r="EN40" s="323"/>
      <c r="EO40" s="323"/>
      <c r="EP40" s="323"/>
      <c r="EQ40" s="323"/>
      <c r="ER40" s="323"/>
      <c r="ES40" s="323"/>
      <c r="ET40" s="323"/>
      <c r="EU40" s="323"/>
      <c r="EV40" s="323"/>
      <c r="EW40" s="323"/>
      <c r="EX40" s="323"/>
      <c r="EY40" s="323"/>
      <c r="EZ40" s="323"/>
      <c r="FA40" s="323"/>
      <c r="FB40" s="323"/>
      <c r="FC40" s="323"/>
      <c r="FD40" s="323"/>
      <c r="FE40" s="323"/>
      <c r="FF40" s="323"/>
      <c r="FG40" s="323"/>
      <c r="FH40" s="323"/>
      <c r="FI40" s="323"/>
      <c r="FJ40" s="323"/>
      <c r="FK40" s="323"/>
      <c r="FL40" s="323"/>
      <c r="FM40" s="323"/>
      <c r="FN40" s="323"/>
      <c r="FO40" s="323"/>
      <c r="FP40" s="323"/>
      <c r="FQ40" s="323"/>
      <c r="FR40" s="323"/>
      <c r="FS40" s="323"/>
      <c r="FT40" s="323"/>
      <c r="FU40" s="323"/>
      <c r="FV40" s="323"/>
      <c r="FW40" s="323"/>
      <c r="FX40" s="323"/>
      <c r="FY40" s="323"/>
      <c r="FZ40" s="323"/>
      <c r="GA40" s="323"/>
      <c r="GB40" s="323"/>
      <c r="GC40" s="323"/>
      <c r="GD40" s="323"/>
      <c r="GE40" s="323"/>
      <c r="GF40" s="323"/>
      <c r="GG40" s="323"/>
      <c r="GH40" s="323"/>
      <c r="GI40" s="323"/>
      <c r="GJ40" s="323"/>
      <c r="GK40" s="323"/>
      <c r="GL40" s="323"/>
      <c r="GM40" s="323"/>
      <c r="GN40" s="323"/>
      <c r="GO40" s="323"/>
      <c r="GP40" s="323"/>
      <c r="GQ40" s="323"/>
      <c r="GR40" s="323"/>
      <c r="GS40" s="323"/>
      <c r="GT40" s="323"/>
      <c r="GU40" s="323"/>
      <c r="GV40" s="323"/>
      <c r="GW40" s="323"/>
      <c r="GX40" s="323"/>
      <c r="GY40" s="323"/>
      <c r="GZ40" s="323"/>
      <c r="HA40" s="323"/>
      <c r="HB40" s="323"/>
      <c r="HC40" s="323"/>
      <c r="HD40" s="323"/>
      <c r="HE40" s="323"/>
      <c r="HF40" s="323"/>
      <c r="HG40" s="323"/>
      <c r="HH40" s="323"/>
      <c r="HI40" s="323"/>
      <c r="HJ40" s="323"/>
      <c r="HK40" s="323"/>
      <c r="HL40" s="323"/>
      <c r="HM40" s="323"/>
      <c r="HN40" s="323"/>
      <c r="HO40" s="323"/>
      <c r="HP40" s="323"/>
      <c r="HQ40" s="323"/>
      <c r="HR40" s="323"/>
      <c r="HS40" s="323"/>
      <c r="HT40" s="323"/>
      <c r="HU40" s="323"/>
      <c r="HV40" s="323"/>
      <c r="HW40" s="323"/>
      <c r="HX40" s="323"/>
      <c r="HY40" s="323"/>
      <c r="HZ40" s="323"/>
      <c r="IA40" s="323"/>
      <c r="IB40" s="323"/>
      <c r="IC40" s="323"/>
      <c r="ID40" s="323"/>
      <c r="IE40" s="323"/>
      <c r="IF40" s="323"/>
      <c r="IG40" s="323"/>
      <c r="IH40" s="323"/>
      <c r="II40" s="323"/>
      <c r="IJ40" s="323"/>
      <c r="IK40" s="323"/>
      <c r="IL40" s="323"/>
      <c r="IM40" s="323"/>
      <c r="IN40" s="323"/>
      <c r="IO40" s="323"/>
      <c r="IP40" s="323"/>
      <c r="IQ40" s="323"/>
      <c r="IR40" s="323"/>
      <c r="IS40" s="323"/>
      <c r="IT40" s="323"/>
      <c r="IU40" s="323"/>
      <c r="IV40" s="323"/>
    </row>
    <row r="41" spans="1:256">
      <c r="A41" s="525"/>
      <c r="B41" s="526"/>
      <c r="C41" s="532"/>
      <c r="D41" s="594"/>
      <c r="E41" s="393"/>
      <c r="F41" s="1189"/>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323"/>
      <c r="DA41" s="323"/>
      <c r="DB41" s="323"/>
      <c r="DC41" s="323"/>
      <c r="DD41" s="323"/>
      <c r="DE41" s="323"/>
      <c r="DF41" s="323"/>
      <c r="DG41" s="323"/>
      <c r="DH41" s="323"/>
      <c r="DI41" s="323"/>
      <c r="DJ41" s="323"/>
      <c r="DK41" s="323"/>
      <c r="DL41" s="323"/>
      <c r="DM41" s="323"/>
      <c r="DN41" s="323"/>
      <c r="DO41" s="323"/>
      <c r="DP41" s="323"/>
      <c r="DQ41" s="323"/>
      <c r="DR41" s="323"/>
      <c r="DS41" s="323"/>
      <c r="DT41" s="323"/>
      <c r="DU41" s="323"/>
      <c r="DV41" s="323"/>
      <c r="DW41" s="323"/>
      <c r="DX41" s="323"/>
      <c r="DY41" s="323"/>
      <c r="DZ41" s="323"/>
      <c r="EA41" s="323"/>
      <c r="EB41" s="323"/>
      <c r="EC41" s="323"/>
      <c r="ED41" s="323"/>
      <c r="EE41" s="323"/>
      <c r="EF41" s="323"/>
      <c r="EG41" s="323"/>
      <c r="EH41" s="323"/>
      <c r="EI41" s="323"/>
      <c r="EJ41" s="323"/>
      <c r="EK41" s="323"/>
      <c r="EL41" s="323"/>
      <c r="EM41" s="323"/>
      <c r="EN41" s="323"/>
      <c r="EO41" s="323"/>
      <c r="EP41" s="323"/>
      <c r="EQ41" s="323"/>
      <c r="ER41" s="323"/>
      <c r="ES41" s="323"/>
      <c r="ET41" s="323"/>
      <c r="EU41" s="323"/>
      <c r="EV41" s="323"/>
      <c r="EW41" s="323"/>
      <c r="EX41" s="323"/>
      <c r="EY41" s="323"/>
      <c r="EZ41" s="323"/>
      <c r="FA41" s="323"/>
      <c r="FB41" s="323"/>
      <c r="FC41" s="323"/>
      <c r="FD41" s="323"/>
      <c r="FE41" s="323"/>
      <c r="FF41" s="323"/>
      <c r="FG41" s="323"/>
      <c r="FH41" s="323"/>
      <c r="FI41" s="323"/>
      <c r="FJ41" s="323"/>
      <c r="FK41" s="323"/>
      <c r="FL41" s="323"/>
      <c r="FM41" s="323"/>
      <c r="FN41" s="323"/>
      <c r="FO41" s="323"/>
      <c r="FP41" s="323"/>
      <c r="FQ41" s="323"/>
      <c r="FR41" s="323"/>
      <c r="FS41" s="323"/>
      <c r="FT41" s="323"/>
      <c r="FU41" s="323"/>
      <c r="FV41" s="323"/>
      <c r="FW41" s="323"/>
      <c r="FX41" s="323"/>
      <c r="FY41" s="323"/>
      <c r="FZ41" s="323"/>
      <c r="GA41" s="323"/>
      <c r="GB41" s="323"/>
      <c r="GC41" s="323"/>
      <c r="GD41" s="323"/>
      <c r="GE41" s="323"/>
      <c r="GF41" s="323"/>
      <c r="GG41" s="323"/>
      <c r="GH41" s="323"/>
      <c r="GI41" s="323"/>
      <c r="GJ41" s="323"/>
      <c r="GK41" s="323"/>
      <c r="GL41" s="323"/>
      <c r="GM41" s="323"/>
      <c r="GN41" s="323"/>
      <c r="GO41" s="323"/>
      <c r="GP41" s="323"/>
      <c r="GQ41" s="323"/>
      <c r="GR41" s="323"/>
      <c r="GS41" s="323"/>
      <c r="GT41" s="323"/>
      <c r="GU41" s="323"/>
      <c r="GV41" s="323"/>
      <c r="GW41" s="323"/>
      <c r="GX41" s="323"/>
      <c r="GY41" s="323"/>
      <c r="GZ41" s="323"/>
      <c r="HA41" s="323"/>
      <c r="HB41" s="323"/>
      <c r="HC41" s="323"/>
      <c r="HD41" s="323"/>
      <c r="HE41" s="323"/>
      <c r="HF41" s="323"/>
      <c r="HG41" s="323"/>
      <c r="HH41" s="323"/>
      <c r="HI41" s="323"/>
      <c r="HJ41" s="323"/>
      <c r="HK41" s="323"/>
      <c r="HL41" s="323"/>
      <c r="HM41" s="323"/>
      <c r="HN41" s="323"/>
      <c r="HO41" s="323"/>
      <c r="HP41" s="323"/>
      <c r="HQ41" s="323"/>
      <c r="HR41" s="323"/>
      <c r="HS41" s="323"/>
      <c r="HT41" s="323"/>
      <c r="HU41" s="323"/>
      <c r="HV41" s="323"/>
      <c r="HW41" s="323"/>
      <c r="HX41" s="323"/>
      <c r="HY41" s="323"/>
      <c r="HZ41" s="323"/>
      <c r="IA41" s="323"/>
      <c r="IB41" s="323"/>
      <c r="IC41" s="323"/>
      <c r="ID41" s="323"/>
      <c r="IE41" s="323"/>
      <c r="IF41" s="323"/>
      <c r="IG41" s="323"/>
      <c r="IH41" s="323"/>
      <c r="II41" s="323"/>
      <c r="IJ41" s="323"/>
      <c r="IK41" s="323"/>
      <c r="IL41" s="323"/>
      <c r="IM41" s="323"/>
      <c r="IN41" s="323"/>
      <c r="IO41" s="323"/>
      <c r="IP41" s="323"/>
      <c r="IQ41" s="323"/>
      <c r="IR41" s="323"/>
      <c r="IS41" s="323"/>
      <c r="IT41" s="323"/>
      <c r="IU41" s="323"/>
      <c r="IV41" s="323"/>
    </row>
    <row r="42" spans="1:256" ht="194.25" customHeight="1">
      <c r="A42" s="525" t="s">
        <v>951</v>
      </c>
      <c r="B42" s="152" t="s">
        <v>1148</v>
      </c>
      <c r="C42" s="532" t="s">
        <v>524</v>
      </c>
      <c r="D42" s="594">
        <v>395.76</v>
      </c>
      <c r="E42" s="489"/>
      <c r="F42" s="1132">
        <f>D42*E42</f>
        <v>0</v>
      </c>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323"/>
      <c r="CU42" s="323"/>
      <c r="CV42" s="323"/>
      <c r="CW42" s="323"/>
      <c r="CX42" s="323"/>
      <c r="CY42" s="323"/>
      <c r="CZ42" s="323"/>
      <c r="DA42" s="323"/>
      <c r="DB42" s="323"/>
      <c r="DC42" s="323"/>
      <c r="DD42" s="323"/>
      <c r="DE42" s="323"/>
      <c r="DF42" s="323"/>
      <c r="DG42" s="323"/>
      <c r="DH42" s="323"/>
      <c r="DI42" s="323"/>
      <c r="DJ42" s="323"/>
      <c r="DK42" s="323"/>
      <c r="DL42" s="323"/>
      <c r="DM42" s="323"/>
      <c r="DN42" s="323"/>
      <c r="DO42" s="323"/>
      <c r="DP42" s="323"/>
      <c r="DQ42" s="323"/>
      <c r="DR42" s="323"/>
      <c r="DS42" s="323"/>
      <c r="DT42" s="323"/>
      <c r="DU42" s="323"/>
      <c r="DV42" s="323"/>
      <c r="DW42" s="323"/>
      <c r="DX42" s="323"/>
      <c r="DY42" s="323"/>
      <c r="DZ42" s="323"/>
      <c r="EA42" s="323"/>
      <c r="EB42" s="323"/>
      <c r="EC42" s="323"/>
      <c r="ED42" s="323"/>
      <c r="EE42" s="323"/>
      <c r="EF42" s="323"/>
      <c r="EG42" s="323"/>
      <c r="EH42" s="323"/>
      <c r="EI42" s="323"/>
      <c r="EJ42" s="323"/>
      <c r="EK42" s="323"/>
      <c r="EL42" s="323"/>
      <c r="EM42" s="323"/>
      <c r="EN42" s="323"/>
      <c r="EO42" s="323"/>
      <c r="EP42" s="323"/>
      <c r="EQ42" s="323"/>
      <c r="ER42" s="323"/>
      <c r="ES42" s="323"/>
      <c r="ET42" s="323"/>
      <c r="EU42" s="323"/>
      <c r="EV42" s="323"/>
      <c r="EW42" s="323"/>
      <c r="EX42" s="323"/>
      <c r="EY42" s="323"/>
      <c r="EZ42" s="323"/>
      <c r="FA42" s="323"/>
      <c r="FB42" s="323"/>
      <c r="FC42" s="323"/>
      <c r="FD42" s="323"/>
      <c r="FE42" s="323"/>
      <c r="FF42" s="323"/>
      <c r="FG42" s="323"/>
      <c r="FH42" s="323"/>
      <c r="FI42" s="323"/>
      <c r="FJ42" s="323"/>
      <c r="FK42" s="323"/>
      <c r="FL42" s="323"/>
      <c r="FM42" s="323"/>
      <c r="FN42" s="323"/>
      <c r="FO42" s="323"/>
      <c r="FP42" s="323"/>
      <c r="FQ42" s="323"/>
      <c r="FR42" s="323"/>
      <c r="FS42" s="323"/>
      <c r="FT42" s="323"/>
      <c r="FU42" s="323"/>
      <c r="FV42" s="323"/>
      <c r="FW42" s="323"/>
      <c r="FX42" s="323"/>
      <c r="FY42" s="323"/>
      <c r="FZ42" s="323"/>
      <c r="GA42" s="323"/>
      <c r="GB42" s="323"/>
      <c r="GC42" s="323"/>
      <c r="GD42" s="323"/>
      <c r="GE42" s="323"/>
      <c r="GF42" s="323"/>
      <c r="GG42" s="323"/>
      <c r="GH42" s="323"/>
      <c r="GI42" s="323"/>
      <c r="GJ42" s="323"/>
      <c r="GK42" s="323"/>
      <c r="GL42" s="323"/>
      <c r="GM42" s="323"/>
      <c r="GN42" s="323"/>
      <c r="GO42" s="323"/>
      <c r="GP42" s="323"/>
      <c r="GQ42" s="323"/>
      <c r="GR42" s="323"/>
      <c r="GS42" s="323"/>
      <c r="GT42" s="323"/>
      <c r="GU42" s="323"/>
      <c r="GV42" s="323"/>
      <c r="GW42" s="323"/>
      <c r="GX42" s="323"/>
      <c r="GY42" s="323"/>
      <c r="GZ42" s="323"/>
      <c r="HA42" s="323"/>
      <c r="HB42" s="323"/>
      <c r="HC42" s="323"/>
      <c r="HD42" s="323"/>
      <c r="HE42" s="323"/>
      <c r="HF42" s="323"/>
      <c r="HG42" s="323"/>
      <c r="HH42" s="323"/>
      <c r="HI42" s="323"/>
      <c r="HJ42" s="323"/>
      <c r="HK42" s="323"/>
      <c r="HL42" s="323"/>
      <c r="HM42" s="323"/>
      <c r="HN42" s="323"/>
      <c r="HO42" s="323"/>
      <c r="HP42" s="323"/>
      <c r="HQ42" s="323"/>
      <c r="HR42" s="323"/>
      <c r="HS42" s="323"/>
      <c r="HT42" s="323"/>
      <c r="HU42" s="323"/>
      <c r="HV42" s="323"/>
      <c r="HW42" s="323"/>
      <c r="HX42" s="323"/>
      <c r="HY42" s="323"/>
      <c r="HZ42" s="323"/>
      <c r="IA42" s="323"/>
      <c r="IB42" s="323"/>
      <c r="IC42" s="323"/>
      <c r="ID42" s="323"/>
      <c r="IE42" s="323"/>
      <c r="IF42" s="323"/>
      <c r="IG42" s="323"/>
      <c r="IH42" s="323"/>
      <c r="II42" s="323"/>
      <c r="IJ42" s="323"/>
      <c r="IK42" s="323"/>
      <c r="IL42" s="323"/>
      <c r="IM42" s="323"/>
      <c r="IN42" s="323"/>
      <c r="IO42" s="323"/>
      <c r="IP42" s="323"/>
      <c r="IQ42" s="323"/>
      <c r="IR42" s="323"/>
      <c r="IS42" s="323"/>
      <c r="IT42" s="323"/>
      <c r="IU42" s="323"/>
      <c r="IV42" s="323"/>
    </row>
    <row r="43" spans="1:256">
      <c r="A43" s="596"/>
      <c r="B43" s="597"/>
      <c r="C43" s="532"/>
      <c r="D43" s="391"/>
      <c r="E43" s="211"/>
      <c r="F43" s="391"/>
    </row>
    <row r="44" spans="1:256" ht="211.5" customHeight="1">
      <c r="A44" s="525" t="s">
        <v>953</v>
      </c>
      <c r="B44" s="152" t="s">
        <v>1221</v>
      </c>
      <c r="C44" s="532" t="s">
        <v>524</v>
      </c>
      <c r="D44" s="598">
        <v>150.85</v>
      </c>
      <c r="E44" s="603"/>
      <c r="F44" s="1132">
        <f>D44*E44</f>
        <v>0</v>
      </c>
      <c r="G44" s="406"/>
      <c r="H44" s="407"/>
      <c r="I44" s="407"/>
      <c r="J44" s="407"/>
      <c r="K44" s="407"/>
      <c r="L44" s="407"/>
      <c r="M44" s="407"/>
      <c r="N44" s="407"/>
      <c r="O44" s="407"/>
      <c r="P44" s="407"/>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05"/>
      <c r="BZ44" s="405"/>
      <c r="CA44" s="405"/>
      <c r="CB44" s="405"/>
      <c r="CC44" s="405"/>
      <c r="CD44" s="405"/>
      <c r="CE44" s="405"/>
      <c r="CF44" s="405"/>
      <c r="CG44" s="405"/>
      <c r="CH44" s="405"/>
      <c r="CI44" s="405"/>
      <c r="CJ44" s="405"/>
      <c r="CK44" s="405"/>
      <c r="CL44" s="405"/>
      <c r="CM44" s="405"/>
      <c r="CN44" s="405"/>
      <c r="CO44" s="405"/>
      <c r="CP44" s="405"/>
      <c r="CQ44" s="405"/>
      <c r="CR44" s="405"/>
      <c r="CS44" s="405"/>
      <c r="CT44" s="405"/>
      <c r="CU44" s="405"/>
      <c r="CV44" s="405"/>
      <c r="CW44" s="405"/>
      <c r="CX44" s="405"/>
      <c r="CY44" s="405"/>
      <c r="CZ44" s="405"/>
      <c r="DA44" s="405"/>
      <c r="DB44" s="405"/>
      <c r="DC44" s="405"/>
      <c r="DD44" s="405"/>
      <c r="DE44" s="405"/>
      <c r="DF44" s="405"/>
      <c r="DG44" s="405"/>
      <c r="DH44" s="405"/>
      <c r="DI44" s="405"/>
      <c r="DJ44" s="405"/>
      <c r="DK44" s="405"/>
      <c r="DL44" s="405"/>
      <c r="DM44" s="405"/>
      <c r="DN44" s="405"/>
      <c r="DO44" s="405"/>
      <c r="DP44" s="405"/>
      <c r="DQ44" s="405"/>
      <c r="DR44" s="405"/>
      <c r="DS44" s="405"/>
      <c r="DT44" s="405"/>
      <c r="DU44" s="405"/>
      <c r="DV44" s="405"/>
      <c r="DW44" s="405"/>
      <c r="DX44" s="405"/>
      <c r="DY44" s="405"/>
      <c r="DZ44" s="405"/>
      <c r="EA44" s="405"/>
      <c r="EB44" s="405"/>
      <c r="EC44" s="405"/>
      <c r="ED44" s="405"/>
      <c r="EE44" s="405"/>
      <c r="EF44" s="405"/>
      <c r="EG44" s="405"/>
      <c r="EH44" s="405"/>
      <c r="EI44" s="405"/>
      <c r="EJ44" s="405"/>
      <c r="EK44" s="405"/>
      <c r="EL44" s="405"/>
      <c r="EM44" s="405"/>
      <c r="EN44" s="405"/>
      <c r="EO44" s="405"/>
      <c r="EP44" s="405"/>
      <c r="EQ44" s="405"/>
      <c r="ER44" s="405"/>
      <c r="ES44" s="405"/>
      <c r="ET44" s="405"/>
      <c r="EU44" s="405"/>
      <c r="EV44" s="405"/>
      <c r="EW44" s="405"/>
      <c r="EX44" s="405"/>
      <c r="EY44" s="405"/>
      <c r="EZ44" s="405"/>
      <c r="FA44" s="405"/>
      <c r="FB44" s="405"/>
      <c r="FC44" s="405"/>
      <c r="FD44" s="405"/>
      <c r="FE44" s="405"/>
      <c r="FF44" s="405"/>
      <c r="FG44" s="405"/>
      <c r="FH44" s="405"/>
      <c r="FI44" s="405"/>
      <c r="FJ44" s="405"/>
      <c r="FK44" s="405"/>
      <c r="FL44" s="405"/>
      <c r="FM44" s="405"/>
      <c r="FN44" s="405"/>
      <c r="FO44" s="405"/>
      <c r="FP44" s="405"/>
      <c r="FQ44" s="405"/>
      <c r="FR44" s="405"/>
      <c r="FS44" s="405"/>
      <c r="FT44" s="405"/>
      <c r="FU44" s="405"/>
      <c r="FV44" s="405"/>
      <c r="FW44" s="405"/>
      <c r="FX44" s="405"/>
      <c r="FY44" s="405"/>
      <c r="FZ44" s="405"/>
      <c r="GA44" s="405"/>
      <c r="GB44" s="405"/>
      <c r="GC44" s="405"/>
      <c r="GD44" s="405"/>
      <c r="GE44" s="405"/>
      <c r="GF44" s="405"/>
      <c r="GG44" s="405"/>
      <c r="GH44" s="405"/>
      <c r="GI44" s="405"/>
      <c r="GJ44" s="405"/>
      <c r="GK44" s="405"/>
      <c r="GL44" s="405"/>
      <c r="GM44" s="405"/>
      <c r="GN44" s="405"/>
      <c r="GO44" s="405"/>
      <c r="GP44" s="405"/>
      <c r="GQ44" s="405"/>
      <c r="GR44" s="405"/>
      <c r="GS44" s="405"/>
      <c r="GT44" s="405"/>
      <c r="GU44" s="405"/>
      <c r="GV44" s="405"/>
      <c r="GW44" s="405"/>
      <c r="GX44" s="405"/>
      <c r="GY44" s="405"/>
      <c r="GZ44" s="405"/>
      <c r="HA44" s="405"/>
      <c r="HB44" s="405"/>
      <c r="HC44" s="405"/>
      <c r="HD44" s="405"/>
      <c r="HE44" s="405"/>
      <c r="HF44" s="405"/>
      <c r="HG44" s="405"/>
      <c r="HH44" s="405"/>
      <c r="HI44" s="405"/>
      <c r="HJ44" s="405"/>
      <c r="HK44" s="405"/>
      <c r="HL44" s="405"/>
      <c r="HM44" s="405"/>
      <c r="HN44" s="405"/>
      <c r="HO44" s="405"/>
      <c r="HP44" s="405"/>
      <c r="HQ44" s="405"/>
      <c r="HR44" s="405"/>
      <c r="HS44" s="405"/>
      <c r="HT44" s="405"/>
      <c r="HU44" s="405"/>
      <c r="HV44" s="405"/>
      <c r="HW44" s="405"/>
      <c r="HX44" s="405"/>
      <c r="HY44" s="405"/>
      <c r="HZ44" s="405"/>
      <c r="IA44" s="405"/>
      <c r="IB44" s="405"/>
      <c r="IC44" s="405"/>
      <c r="ID44" s="405"/>
      <c r="IE44" s="405"/>
      <c r="IF44" s="405"/>
      <c r="IG44" s="405"/>
      <c r="IH44" s="405"/>
      <c r="II44" s="405"/>
      <c r="IJ44" s="405"/>
      <c r="IK44" s="405"/>
      <c r="IL44" s="405"/>
      <c r="IM44" s="405"/>
      <c r="IN44" s="405"/>
      <c r="IO44" s="405"/>
      <c r="IP44" s="405"/>
      <c r="IQ44" s="405"/>
      <c r="IR44" s="405"/>
      <c r="IS44" s="405"/>
      <c r="IT44" s="405"/>
      <c r="IU44" s="405"/>
      <c r="IV44" s="405"/>
    </row>
    <row r="45" spans="1:256">
      <c r="A45" s="171"/>
      <c r="B45" s="152"/>
      <c r="C45" s="215"/>
      <c r="D45" s="177"/>
      <c r="E45" s="186"/>
      <c r="F45" s="1132"/>
    </row>
    <row r="46" spans="1:256" ht="25.5">
      <c r="A46" s="171" t="s">
        <v>954</v>
      </c>
      <c r="B46" s="152" t="s">
        <v>1149</v>
      </c>
      <c r="C46" s="215" t="s">
        <v>948</v>
      </c>
      <c r="D46" s="177">
        <v>390</v>
      </c>
      <c r="E46" s="186"/>
      <c r="F46" s="1132">
        <f>D46*E46</f>
        <v>0</v>
      </c>
    </row>
    <row r="47" spans="1:256">
      <c r="A47" s="171"/>
      <c r="B47" s="152"/>
      <c r="C47" s="215"/>
      <c r="D47" s="177"/>
      <c r="E47" s="186"/>
      <c r="F47" s="1132"/>
    </row>
    <row r="48" spans="1:256" ht="76.5">
      <c r="A48" s="171" t="s">
        <v>959</v>
      </c>
      <c r="B48" s="152" t="s">
        <v>927</v>
      </c>
      <c r="C48" s="532" t="s">
        <v>524</v>
      </c>
      <c r="D48" s="177">
        <v>1025</v>
      </c>
      <c r="E48" s="489"/>
      <c r="F48" s="1132">
        <f>D48*E48</f>
        <v>0</v>
      </c>
    </row>
    <row r="49" spans="1:6">
      <c r="A49" s="171"/>
      <c r="B49" s="152"/>
      <c r="C49" s="205"/>
      <c r="D49" s="206"/>
      <c r="E49" s="186"/>
      <c r="F49" s="1132"/>
    </row>
    <row r="50" spans="1:6" s="238" customFormat="1">
      <c r="A50" s="249"/>
      <c r="B50" s="254" t="s">
        <v>928</v>
      </c>
      <c r="C50" s="258"/>
      <c r="D50" s="259"/>
      <c r="E50" s="252"/>
      <c r="F50" s="1135">
        <f>SUM(F17:F48)</f>
        <v>0</v>
      </c>
    </row>
    <row r="51" spans="1:6">
      <c r="A51" s="310"/>
      <c r="B51" s="208"/>
      <c r="C51" s="209"/>
      <c r="D51" s="210"/>
      <c r="E51" s="163"/>
      <c r="F51" s="1147"/>
    </row>
    <row r="53" spans="1:6" s="238" customFormat="1" ht="15.75" customHeight="1">
      <c r="A53" s="307" t="s">
        <v>305</v>
      </c>
      <c r="B53" s="148" t="s">
        <v>160</v>
      </c>
      <c r="C53" s="240"/>
      <c r="D53" s="241"/>
      <c r="E53" s="242"/>
      <c r="F53" s="1159"/>
    </row>
    <row r="54" spans="1:6">
      <c r="A54" s="476"/>
      <c r="B54" s="477"/>
      <c r="C54" s="474"/>
      <c r="D54" s="475"/>
      <c r="E54" s="485"/>
      <c r="F54" s="1133"/>
    </row>
    <row r="55" spans="1:6">
      <c r="A55" s="521"/>
      <c r="B55" s="522" t="s">
        <v>940</v>
      </c>
      <c r="C55" s="523" t="s">
        <v>941</v>
      </c>
      <c r="D55" s="524"/>
      <c r="E55" s="531" t="s">
        <v>943</v>
      </c>
      <c r="F55" s="1190" t="s">
        <v>944</v>
      </c>
    </row>
    <row r="56" spans="1:6">
      <c r="A56" s="228"/>
      <c r="B56" s="201"/>
      <c r="C56" s="202"/>
      <c r="D56" s="203"/>
      <c r="E56" s="204"/>
      <c r="F56" s="1191"/>
    </row>
    <row r="57" spans="1:6" ht="63.75">
      <c r="A57" s="411" t="s">
        <v>945</v>
      </c>
      <c r="B57" s="412" t="s">
        <v>1084</v>
      </c>
      <c r="C57" s="149" t="s">
        <v>504</v>
      </c>
      <c r="D57" s="497">
        <v>180</v>
      </c>
      <c r="E57" s="489"/>
      <c r="F57" s="1132">
        <f>D57*E57</f>
        <v>0</v>
      </c>
    </row>
    <row r="59" spans="1:6" s="238" customFormat="1">
      <c r="A59" s="249"/>
      <c r="B59" s="254" t="s">
        <v>161</v>
      </c>
      <c r="C59" s="258"/>
      <c r="D59" s="259"/>
      <c r="E59" s="252"/>
      <c r="F59" s="1135">
        <f>SUM(F57:F58)</f>
        <v>0</v>
      </c>
    </row>
  </sheetData>
  <sheetProtection password="EBCE" sheet="1"/>
  <protectedRanges>
    <protectedRange sqref="E35:F35 E41:F41 E37:F37 E43:F43 E44" name="Obseg5_11_1"/>
    <protectedRange sqref="E49:F49" name="Obseg5_20_1_1"/>
    <protectedRange sqref="E33:E34 E45:E47" name="Obseg5_5_1_1_1_1_1"/>
    <protectedRange sqref="F33:F34 F36 F38 F40 F42 F57 F44:F48" name="Obseg5_4_4_14_1_1"/>
    <protectedRange sqref="F1:G2 F9:G11" name="Obseg5_14_1_1_1"/>
    <protectedRange sqref="E53:F53 E6:F6 E56:F56" name="Obseg5_11_1_1"/>
    <protectedRange sqref="E59:F59" name="Obseg5_10_1"/>
    <protectedRange sqref="E3:F4 E7:F7" name="Obseg5_1"/>
    <protectedRange sqref="E8:F8" name="Obseg5_15_1_1_1_1"/>
  </protectedRanges>
  <phoneticPr fontId="113" type="noConversion"/>
  <pageMargins left="0.7" right="0.7" top="0.75" bottom="0.75" header="0.3" footer="0.3"/>
  <pageSetup paperSize="9" scale="58" orientation="portrait" r:id="rId1"/>
  <rowBreaks count="2" manualBreakCount="2">
    <brk id="25" max="16383" man="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zoomScaleSheetLayoutView="135" workbookViewId="0">
      <selection activeCell="C10" sqref="C10"/>
    </sheetView>
  </sheetViews>
  <sheetFormatPr defaultRowHeight="15"/>
  <cols>
    <col min="1" max="1" width="3.85546875" style="1210" customWidth="1"/>
    <col min="2" max="2" width="4" style="1212" customWidth="1"/>
    <col min="3" max="3" width="40.7109375" style="1211" customWidth="1"/>
    <col min="4" max="4" width="6.5703125" style="1211" customWidth="1"/>
    <col min="5" max="5" width="6.7109375" style="1211" customWidth="1"/>
    <col min="6" max="6" width="18.42578125" customWidth="1"/>
    <col min="7" max="7" width="14.42578125" style="1207" customWidth="1"/>
    <col min="8" max="8" width="17.42578125" style="690" customWidth="1"/>
    <col min="9" max="16384" width="9.140625" style="667"/>
  </cols>
  <sheetData>
    <row r="1" spans="1:8" ht="16.5">
      <c r="A1" s="1192"/>
      <c r="B1" s="1193"/>
      <c r="C1" s="1194"/>
      <c r="D1" s="665"/>
      <c r="E1" s="665"/>
      <c r="G1" s="666"/>
      <c r="H1" s="666"/>
    </row>
    <row r="2" spans="1:8" ht="16.5">
      <c r="A2" s="1192"/>
      <c r="B2" s="1193"/>
      <c r="C2" s="1194"/>
      <c r="D2" s="665"/>
      <c r="E2" s="665"/>
      <c r="G2" s="666"/>
      <c r="H2" s="666"/>
    </row>
    <row r="3" spans="1:8" ht="16.5">
      <c r="A3" s="1192"/>
      <c r="B3" s="1193"/>
      <c r="C3" s="1194"/>
      <c r="D3" s="665"/>
      <c r="E3" s="665"/>
      <c r="G3" s="666"/>
      <c r="H3" s="666"/>
    </row>
    <row r="4" spans="1:8" ht="16.5">
      <c r="A4" s="1192"/>
      <c r="B4" s="1193"/>
      <c r="C4" s="1194"/>
      <c r="D4" s="665"/>
      <c r="E4" s="665"/>
      <c r="G4" s="666"/>
      <c r="H4" s="666"/>
    </row>
    <row r="5" spans="1:8">
      <c r="A5" s="1195"/>
      <c r="B5" s="1196"/>
      <c r="C5" s="670"/>
      <c r="D5" s="671"/>
      <c r="E5" s="671"/>
      <c r="G5" s="666"/>
      <c r="H5" s="666"/>
    </row>
    <row r="6" spans="1:8">
      <c r="A6" s="672"/>
      <c r="B6" s="672"/>
      <c r="C6" s="672" t="s">
        <v>539</v>
      </c>
      <c r="D6" s="671"/>
      <c r="E6" s="671"/>
      <c r="G6" s="666"/>
      <c r="H6" s="666"/>
    </row>
    <row r="7" spans="1:8">
      <c r="A7" s="672"/>
      <c r="B7" s="672"/>
      <c r="C7" s="672"/>
      <c r="D7" s="671"/>
      <c r="E7" s="671"/>
      <c r="G7" s="666"/>
      <c r="H7" s="666"/>
    </row>
    <row r="8" spans="1:8">
      <c r="A8" s="672"/>
      <c r="B8" s="672"/>
      <c r="C8" t="s">
        <v>604</v>
      </c>
      <c r="D8" s="671"/>
      <c r="E8" s="671"/>
      <c r="F8">
        <f>'El- energetska sanacija'!G103</f>
        <v>0</v>
      </c>
      <c r="G8" s="666"/>
      <c r="H8" s="666"/>
    </row>
    <row r="9" spans="1:8">
      <c r="A9" s="672"/>
      <c r="B9" s="672"/>
      <c r="C9" s="672"/>
      <c r="D9" s="671"/>
      <c r="E9" s="671"/>
      <c r="G9" s="666"/>
      <c r="H9" s="666"/>
    </row>
    <row r="10" spans="1:8" ht="16.5" customHeight="1">
      <c r="A10" s="672"/>
      <c r="B10" s="672"/>
      <c r="C10" s="672" t="s">
        <v>593</v>
      </c>
      <c r="D10" s="1198"/>
      <c r="E10" s="1198"/>
      <c r="F10">
        <f>'EI-KOTLOVNICA - energetska sanc'!G107</f>
        <v>0</v>
      </c>
      <c r="G10" s="1197"/>
      <c r="H10" s="678"/>
    </row>
    <row r="11" spans="1:8" ht="16.5" customHeight="1">
      <c r="A11" s="672"/>
      <c r="B11" s="672"/>
      <c r="C11" s="672"/>
      <c r="D11" s="1198"/>
      <c r="E11" s="1198"/>
      <c r="G11" s="1197"/>
      <c r="H11" s="678"/>
    </row>
    <row r="12" spans="1:8" ht="16.5" customHeight="1">
      <c r="A12" s="672"/>
      <c r="B12" s="672"/>
      <c r="C12" s="672" t="s">
        <v>1096</v>
      </c>
      <c r="D12" s="1198"/>
      <c r="E12" s="1198"/>
      <c r="F12">
        <f>CNS!G604</f>
        <v>0</v>
      </c>
      <c r="G12" s="1197"/>
      <c r="H12" s="678"/>
    </row>
    <row r="13" spans="1:8" ht="16.5" customHeight="1">
      <c r="A13" s="672"/>
      <c r="B13" s="672"/>
      <c r="C13" s="672"/>
      <c r="D13" s="1198"/>
      <c r="E13" s="1198"/>
      <c r="G13" s="1197"/>
      <c r="H13" s="678"/>
    </row>
    <row r="14" spans="1:8" ht="18.75" customHeight="1" thickBot="1">
      <c r="A14" s="679"/>
      <c r="B14" s="679"/>
      <c r="C14" s="679"/>
      <c r="D14" s="1199"/>
      <c r="E14" s="1200"/>
      <c r="G14" s="1201"/>
      <c r="H14" s="682"/>
    </row>
    <row r="15" spans="1:8" s="684" customFormat="1" ht="20.25" customHeight="1" thickTop="1">
      <c r="A15" s="720"/>
      <c r="B15" s="721"/>
      <c r="C15" s="1198"/>
      <c r="D15" s="1198"/>
      <c r="E15" s="1202"/>
      <c r="F15"/>
      <c r="G15" s="1197"/>
      <c r="H15" s="674"/>
    </row>
    <row r="16" spans="1:8" s="684" customFormat="1" ht="20.25" customHeight="1">
      <c r="A16" s="720"/>
      <c r="B16" s="721"/>
      <c r="C16" s="672" t="s">
        <v>594</v>
      </c>
      <c r="D16" s="1198"/>
      <c r="E16" s="1202"/>
      <c r="F16">
        <f>SUM(F7:F14)</f>
        <v>0</v>
      </c>
      <c r="G16" s="1197"/>
      <c r="H16" s="674"/>
    </row>
    <row r="17" spans="1:9" s="684" customFormat="1" ht="20.25" customHeight="1">
      <c r="A17" s="720"/>
      <c r="B17" s="721"/>
      <c r="C17" s="1198"/>
      <c r="D17" s="1198"/>
      <c r="E17" s="1202"/>
      <c r="F17"/>
      <c r="G17" s="1197"/>
      <c r="H17" s="674"/>
    </row>
    <row r="18" spans="1:9">
      <c r="A18" s="1203"/>
      <c r="B18" s="1204"/>
      <c r="C18" s="687" t="s">
        <v>595</v>
      </c>
      <c r="D18" s="1205"/>
      <c r="E18" s="1206"/>
    </row>
    <row r="19" spans="1:9">
      <c r="A19" s="1208"/>
      <c r="B19" s="1208"/>
      <c r="C19" s="1209"/>
      <c r="D19" s="665"/>
      <c r="E19" s="665"/>
      <c r="G19" s="666"/>
      <c r="H19" s="666"/>
    </row>
    <row r="20" spans="1:9">
      <c r="A20" s="1208"/>
      <c r="B20" s="1208"/>
      <c r="C20" s="1209"/>
      <c r="D20" s="665"/>
      <c r="E20" s="665"/>
      <c r="G20" s="666"/>
      <c r="H20" s="693"/>
    </row>
    <row r="21" spans="1:9">
      <c r="B21" s="1210"/>
      <c r="H21" s="693"/>
    </row>
    <row r="22" spans="1:9">
      <c r="B22" s="1210"/>
    </row>
    <row r="23" spans="1:9">
      <c r="B23" s="1210"/>
    </row>
    <row r="24" spans="1:9" s="684" customFormat="1">
      <c r="A24" s="1210"/>
      <c r="B24" s="1210"/>
      <c r="C24" s="1211"/>
      <c r="D24" s="1211"/>
      <c r="E24" s="1211"/>
      <c r="F24"/>
      <c r="G24" s="1207"/>
      <c r="H24" s="690"/>
      <c r="I24" s="667"/>
    </row>
    <row r="25" spans="1:9" s="684" customFormat="1">
      <c r="A25" s="1210"/>
      <c r="B25" s="1210"/>
      <c r="C25" s="1211"/>
      <c r="D25" s="1211"/>
      <c r="E25" s="1211"/>
      <c r="F25"/>
      <c r="G25" s="1207"/>
      <c r="H25" s="690"/>
      <c r="I25" s="667"/>
    </row>
    <row r="26" spans="1:9" s="684" customFormat="1">
      <c r="A26" s="1210"/>
      <c r="B26" s="1210"/>
      <c r="C26" s="1211"/>
      <c r="D26" s="1211"/>
      <c r="E26" s="1211"/>
      <c r="F26"/>
      <c r="G26" s="1207"/>
      <c r="H26" s="690"/>
      <c r="I26" s="667"/>
    </row>
    <row r="27" spans="1:9" s="684" customFormat="1">
      <c r="A27" s="1210"/>
      <c r="B27" s="1210"/>
      <c r="C27" s="1211"/>
      <c r="D27" s="1211"/>
      <c r="E27" s="1211"/>
      <c r="F27"/>
      <c r="G27" s="1207"/>
      <c r="H27" s="690"/>
      <c r="I27" s="667"/>
    </row>
    <row r="28" spans="1:9" s="684" customFormat="1">
      <c r="A28" s="1210"/>
      <c r="B28" s="1210"/>
      <c r="C28" s="1211"/>
      <c r="D28" s="1211"/>
      <c r="E28" s="1211"/>
      <c r="F28"/>
      <c r="G28" s="1207"/>
      <c r="H28" s="690"/>
      <c r="I28" s="667"/>
    </row>
    <row r="29" spans="1:9" s="684" customFormat="1">
      <c r="A29" s="1210"/>
      <c r="B29" s="1210"/>
      <c r="C29" s="1211"/>
      <c r="D29" s="1211"/>
      <c r="E29" s="1211"/>
      <c r="F29"/>
      <c r="G29" s="1207"/>
      <c r="H29" s="690"/>
      <c r="I29" s="667"/>
    </row>
    <row r="30" spans="1:9" s="684" customFormat="1">
      <c r="A30" s="1210"/>
      <c r="B30" s="1210"/>
      <c r="C30" s="1211"/>
      <c r="D30" s="1211"/>
      <c r="E30" s="1211"/>
      <c r="F30"/>
      <c r="G30" s="1207"/>
      <c r="H30" s="690"/>
      <c r="I30" s="667"/>
    </row>
    <row r="31" spans="1:9" s="684" customFormat="1">
      <c r="A31" s="1210"/>
      <c r="B31" s="1210"/>
      <c r="C31" s="1211"/>
      <c r="D31" s="1211"/>
      <c r="E31" s="1211"/>
      <c r="F31"/>
      <c r="G31" s="1207"/>
      <c r="H31" s="690"/>
      <c r="I31" s="667"/>
    </row>
    <row r="32" spans="1:9" s="684" customFormat="1">
      <c r="A32" s="1210"/>
      <c r="B32" s="1210"/>
      <c r="C32" s="1211"/>
      <c r="D32" s="1211"/>
      <c r="E32" s="1211"/>
      <c r="F32"/>
      <c r="G32" s="1207"/>
      <c r="H32" s="690"/>
      <c r="I32" s="667"/>
    </row>
    <row r="33" spans="1:9" s="684" customFormat="1">
      <c r="A33" s="1210"/>
      <c r="B33" s="1210"/>
      <c r="C33" s="1211"/>
      <c r="D33" s="1211"/>
      <c r="E33" s="1211"/>
      <c r="F33"/>
      <c r="G33" s="1207"/>
      <c r="H33" s="690"/>
      <c r="I33" s="667"/>
    </row>
    <row r="34" spans="1:9" s="684" customFormat="1">
      <c r="A34" s="1210"/>
      <c r="B34" s="1210"/>
      <c r="C34" s="1211"/>
      <c r="D34" s="1211"/>
      <c r="E34" s="1211"/>
      <c r="F34"/>
      <c r="G34" s="1207"/>
      <c r="H34" s="690"/>
      <c r="I34" s="667"/>
    </row>
  </sheetData>
  <sheetProtection password="EBCE" sheet="1"/>
  <phoneticPr fontId="117" type="noConversion"/>
  <pageMargins left="0.98425196850393704" right="0.74803149606299213" top="0.98425196850393704" bottom="0.98425196850393704" header="0.39370078740157483" footer="0.39370078740157483"/>
  <pageSetup paperSize="9" scale="90" firstPageNumber="62" orientation="portrait" useFirstPageNumber="1" r:id="rId1"/>
  <headerFooter alignWithMargins="0">
    <oddHeader xml:space="preserve">&amp;L&amp;"Times New Roman CE,Ležeče"&amp;9&amp;UESPiN d.o.o., Bernekerjeva 12, Ljubljana&amp;8&amp;U
Elektro Svetovanje, Projektiranje in Nadzor&amp;R&amp;8DOM BOHINJ, 
Projekt št. CŠOD/PZI/2014, Načrt št. E-72/14, Mapa 4
</oddHeader>
    <oddFooter>&amp;C&amp;P/62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zoomScale="90" zoomScaleNormal="90" zoomScaleSheetLayoutView="100" workbookViewId="0">
      <selection activeCell="E18" sqref="E18"/>
    </sheetView>
  </sheetViews>
  <sheetFormatPr defaultRowHeight="12.75"/>
  <cols>
    <col min="1" max="1" width="3.85546875" style="694" customWidth="1"/>
    <col min="2" max="2" width="4" style="695" customWidth="1"/>
    <col min="3" max="3" width="40.7109375" style="684" customWidth="1"/>
    <col min="4" max="4" width="6.5703125" style="684" customWidth="1"/>
    <col min="5" max="5" width="6.7109375" style="684" customWidth="1"/>
    <col min="6" max="6" width="14.42578125" style="733" customWidth="1"/>
    <col min="7" max="7" width="17.42578125" style="1207" customWidth="1"/>
    <col min="8" max="16384" width="9.140625" style="667"/>
  </cols>
  <sheetData>
    <row r="1" spans="1:9" ht="16.5">
      <c r="A1" s="696" t="s">
        <v>950</v>
      </c>
      <c r="B1" s="663"/>
      <c r="C1" s="664" t="s">
        <v>596</v>
      </c>
      <c r="D1" s="665"/>
      <c r="E1" s="665"/>
      <c r="F1" s="697"/>
      <c r="G1" s="666"/>
    </row>
    <row r="2" spans="1:9">
      <c r="A2" s="691"/>
      <c r="B2" s="663"/>
      <c r="C2" s="692"/>
      <c r="D2" s="665"/>
      <c r="E2" s="665"/>
      <c r="F2" s="697"/>
      <c r="G2" s="666"/>
      <c r="H2" s="698"/>
      <c r="I2" s="698"/>
    </row>
    <row r="3" spans="1:9" ht="96">
      <c r="A3" s="691"/>
      <c r="B3" s="663"/>
      <c r="C3" s="699" t="s">
        <v>162</v>
      </c>
      <c r="D3" s="665"/>
      <c r="E3" s="665"/>
      <c r="F3" s="697"/>
      <c r="G3" s="666"/>
      <c r="H3" s="698"/>
      <c r="I3" s="698"/>
    </row>
    <row r="4" spans="1:9">
      <c r="A4" s="691"/>
      <c r="B4" s="663"/>
      <c r="C4" s="692"/>
      <c r="D4" s="665"/>
      <c r="E4" s="665"/>
      <c r="F4" s="697"/>
      <c r="G4" s="666"/>
      <c r="H4" s="698"/>
      <c r="I4" s="698"/>
    </row>
    <row r="5" spans="1:9" ht="168">
      <c r="A5" s="668"/>
      <c r="B5" s="669"/>
      <c r="C5" s="700" t="s">
        <v>163</v>
      </c>
      <c r="D5" s="671"/>
      <c r="E5" s="671"/>
      <c r="F5" s="697"/>
      <c r="G5" s="666"/>
      <c r="H5" s="698"/>
      <c r="I5" s="698"/>
    </row>
    <row r="6" spans="1:9">
      <c r="A6" s="668"/>
      <c r="B6" s="669"/>
      <c r="C6" s="700"/>
      <c r="D6" s="671"/>
      <c r="E6" s="671"/>
      <c r="F6" s="697"/>
      <c r="G6" s="666"/>
      <c r="H6" s="698"/>
      <c r="I6" s="698"/>
    </row>
    <row r="7" spans="1:9">
      <c r="A7" s="668"/>
      <c r="B7" s="669"/>
      <c r="C7" s="670" t="s">
        <v>599</v>
      </c>
      <c r="D7" s="671" t="s">
        <v>600</v>
      </c>
      <c r="E7" s="671" t="s">
        <v>601</v>
      </c>
      <c r="F7" s="697" t="s">
        <v>602</v>
      </c>
      <c r="G7" s="666" t="s">
        <v>603</v>
      </c>
      <c r="H7" s="698"/>
      <c r="I7" s="698"/>
    </row>
    <row r="8" spans="1:9">
      <c r="A8" s="668"/>
      <c r="B8" s="669"/>
      <c r="C8" s="670"/>
      <c r="D8" s="671"/>
      <c r="E8" s="671"/>
      <c r="F8" s="697"/>
      <c r="G8" s="666"/>
      <c r="H8" s="698"/>
      <c r="I8" s="698"/>
    </row>
    <row r="9" spans="1:9" ht="15.75">
      <c r="A9" s="701" t="s">
        <v>1090</v>
      </c>
      <c r="B9" s="702"/>
      <c r="C9" s="703" t="s">
        <v>604</v>
      </c>
      <c r="D9" s="704"/>
      <c r="E9" s="704"/>
      <c r="F9" s="697"/>
      <c r="G9" s="666"/>
      <c r="H9" s="698"/>
      <c r="I9" s="698"/>
    </row>
    <row r="10" spans="1:9">
      <c r="A10" s="668"/>
      <c r="B10" s="669"/>
      <c r="C10" s="670"/>
      <c r="D10" s="671"/>
      <c r="E10" s="671"/>
      <c r="F10" s="697"/>
      <c r="G10" s="666"/>
      <c r="H10" s="698"/>
      <c r="I10" s="698"/>
    </row>
    <row r="11" spans="1:9" ht="15">
      <c r="A11" t="s">
        <v>1141</v>
      </c>
      <c r="B11"/>
      <c r="C11" t="s">
        <v>741</v>
      </c>
      <c r="D11" s="707"/>
      <c r="E11" s="707"/>
      <c r="F11" s="705"/>
      <c r="G11" s="1197"/>
      <c r="H11" s="698"/>
      <c r="I11" s="698"/>
    </row>
    <row r="12" spans="1:9">
      <c r="A12" s="675"/>
      <c r="B12" s="669"/>
      <c r="C12" s="677"/>
      <c r="D12" s="673"/>
      <c r="E12" s="673"/>
      <c r="F12" s="705"/>
      <c r="G12" s="1197"/>
      <c r="H12" s="698"/>
      <c r="I12" s="698"/>
    </row>
    <row r="13" spans="1:9">
      <c r="A13" s="675"/>
      <c r="B13" s="669"/>
      <c r="C13" s="736" t="s">
        <v>742</v>
      </c>
      <c r="D13" s="673"/>
      <c r="E13" s="673"/>
      <c r="F13" s="705"/>
      <c r="G13" s="1197"/>
      <c r="H13" s="706"/>
      <c r="I13" s="698"/>
    </row>
    <row r="14" spans="1:9">
      <c r="A14" s="675"/>
      <c r="B14" s="669"/>
      <c r="C14" s="736" t="s">
        <v>743</v>
      </c>
      <c r="D14" s="673"/>
      <c r="E14" s="673"/>
      <c r="F14" s="705"/>
      <c r="G14" s="1197"/>
      <c r="H14" s="706"/>
      <c r="I14" s="698"/>
    </row>
    <row r="15" spans="1:9">
      <c r="A15" s="675"/>
      <c r="B15" s="669"/>
      <c r="C15" s="736" t="s">
        <v>744</v>
      </c>
      <c r="D15" s="673"/>
      <c r="E15" s="673"/>
      <c r="F15" s="705"/>
      <c r="G15" s="1197"/>
      <c r="H15" s="706"/>
      <c r="I15" s="698"/>
    </row>
    <row r="16" spans="1:9">
      <c r="A16" s="675"/>
      <c r="B16" s="669"/>
      <c r="C16" s="677"/>
      <c r="D16" s="673"/>
      <c r="E16" s="673"/>
      <c r="F16" s="705"/>
      <c r="G16" s="1197"/>
      <c r="H16" s="706"/>
      <c r="I16" s="698"/>
    </row>
    <row r="17" spans="1:9" ht="51">
      <c r="A17" s="709" t="s">
        <v>945</v>
      </c>
      <c r="B17" s="669"/>
      <c r="C17" s="715" t="s">
        <v>459</v>
      </c>
      <c r="D17" s="673"/>
      <c r="E17" s="673"/>
      <c r="F17" s="705"/>
      <c r="G17" s="1197"/>
      <c r="H17" s="706"/>
      <c r="I17" s="698"/>
    </row>
    <row r="18" spans="1:9" ht="25.5">
      <c r="A18" s="675"/>
      <c r="B18" s="747" t="s">
        <v>745</v>
      </c>
      <c r="C18" s="715" t="s">
        <v>746</v>
      </c>
      <c r="D18" s="712" t="s">
        <v>957</v>
      </c>
      <c r="E18" s="712">
        <v>122</v>
      </c>
      <c r="F18" s="708"/>
      <c r="G18" s="1213">
        <f>(E18*F18)</f>
        <v>0</v>
      </c>
      <c r="H18" s="713"/>
      <c r="I18" s="698"/>
    </row>
    <row r="19" spans="1:9">
      <c r="A19" s="675"/>
      <c r="B19" s="747"/>
      <c r="C19" s="715"/>
      <c r="D19" s="712"/>
      <c r="E19" s="712"/>
      <c r="F19" s="708"/>
      <c r="G19" s="1213"/>
      <c r="H19" s="713"/>
      <c r="I19" s="698"/>
    </row>
    <row r="20" spans="1:9" ht="51">
      <c r="A20" s="709" t="s">
        <v>947</v>
      </c>
      <c r="B20" s="747"/>
      <c r="C20" s="715" t="s">
        <v>460</v>
      </c>
      <c r="D20" s="712"/>
      <c r="E20" s="712"/>
      <c r="F20" s="708"/>
      <c r="G20" s="1213"/>
      <c r="H20" s="713"/>
      <c r="I20" s="698"/>
    </row>
    <row r="21" spans="1:9" ht="25.5">
      <c r="A21" s="675"/>
      <c r="B21" s="747" t="s">
        <v>747</v>
      </c>
      <c r="C21" s="715" t="s">
        <v>748</v>
      </c>
      <c r="D21" s="712" t="s">
        <v>957</v>
      </c>
      <c r="E21" s="712">
        <v>21</v>
      </c>
      <c r="F21" s="708"/>
      <c r="G21" s="1213">
        <f>(E21*F21)</f>
        <v>0</v>
      </c>
      <c r="H21" s="713"/>
      <c r="I21" s="698"/>
    </row>
    <row r="22" spans="1:9">
      <c r="A22" s="675"/>
      <c r="B22" s="747"/>
      <c r="C22" s="748"/>
      <c r="D22" s="712"/>
      <c r="E22" s="712"/>
      <c r="F22" s="708"/>
      <c r="G22" s="1213"/>
      <c r="H22" s="713"/>
      <c r="I22" s="698"/>
    </row>
    <row r="23" spans="1:9" ht="51">
      <c r="A23" s="709" t="s">
        <v>949</v>
      </c>
      <c r="B23" s="747"/>
      <c r="C23" s="715" t="s">
        <v>749</v>
      </c>
      <c r="D23" s="712"/>
      <c r="E23" s="712"/>
      <c r="F23" s="708"/>
      <c r="G23" s="1213"/>
      <c r="H23" s="713"/>
      <c r="I23" s="698"/>
    </row>
    <row r="24" spans="1:9">
      <c r="A24" s="675"/>
      <c r="B24" s="747" t="s">
        <v>750</v>
      </c>
      <c r="C24" s="715" t="s">
        <v>751</v>
      </c>
      <c r="D24" s="712" t="s">
        <v>957</v>
      </c>
      <c r="E24" s="712">
        <v>44</v>
      </c>
      <c r="F24" s="708"/>
      <c r="G24" s="1213">
        <f>(E24*F24)</f>
        <v>0</v>
      </c>
      <c r="H24" s="713"/>
      <c r="I24" s="698"/>
    </row>
    <row r="25" spans="1:9">
      <c r="A25" s="675"/>
      <c r="B25" s="747" t="s">
        <v>752</v>
      </c>
      <c r="C25" s="715" t="s">
        <v>753</v>
      </c>
      <c r="D25" s="712" t="s">
        <v>957</v>
      </c>
      <c r="E25" s="712">
        <v>57</v>
      </c>
      <c r="F25" s="708"/>
      <c r="G25" s="1213">
        <f>(E25*F25)</f>
        <v>0</v>
      </c>
      <c r="H25" s="713"/>
      <c r="I25" s="698"/>
    </row>
    <row r="26" spans="1:9">
      <c r="A26" s="675"/>
      <c r="B26" s="747"/>
      <c r="C26" s="715"/>
      <c r="D26" s="712"/>
      <c r="E26" s="712"/>
      <c r="F26" s="708"/>
      <c r="G26" s="1213"/>
      <c r="H26" s="713"/>
      <c r="I26" s="698"/>
    </row>
    <row r="27" spans="1:9" ht="51">
      <c r="A27" s="709" t="s">
        <v>950</v>
      </c>
      <c r="B27" s="747"/>
      <c r="C27" s="715" t="s">
        <v>766</v>
      </c>
      <c r="D27" s="712"/>
      <c r="E27" s="712"/>
      <c r="F27" s="708"/>
      <c r="G27" s="1213"/>
      <c r="H27" s="713"/>
      <c r="I27" s="698"/>
    </row>
    <row r="28" spans="1:9">
      <c r="A28" s="675"/>
      <c r="B28" s="747" t="s">
        <v>767</v>
      </c>
      <c r="C28" s="715" t="s">
        <v>768</v>
      </c>
      <c r="D28" s="712" t="s">
        <v>957</v>
      </c>
      <c r="E28" s="712">
        <v>13</v>
      </c>
      <c r="F28" s="708"/>
      <c r="G28" s="1213">
        <f>(E28*F28)</f>
        <v>0</v>
      </c>
      <c r="H28" s="713"/>
      <c r="I28" s="698"/>
    </row>
    <row r="29" spans="1:9">
      <c r="A29" s="675"/>
      <c r="B29" s="747"/>
      <c r="C29" s="715"/>
      <c r="D29" s="712"/>
      <c r="E29" s="712"/>
      <c r="F29" s="708"/>
      <c r="G29" s="1213"/>
      <c r="H29" s="713"/>
      <c r="I29" s="698"/>
    </row>
    <row r="30" spans="1:9" ht="63.75">
      <c r="A30" s="709" t="s">
        <v>951</v>
      </c>
      <c r="B30" s="747"/>
      <c r="C30" s="715" t="s">
        <v>1155</v>
      </c>
      <c r="D30" s="712"/>
      <c r="E30" s="712"/>
      <c r="F30" s="708"/>
      <c r="G30" s="1213"/>
      <c r="H30" s="713"/>
      <c r="I30" s="698"/>
    </row>
    <row r="31" spans="1:9" ht="25.5">
      <c r="A31" s="675"/>
      <c r="B31" s="747" t="s">
        <v>1156</v>
      </c>
      <c r="C31" s="715" t="s">
        <v>1157</v>
      </c>
      <c r="D31" s="712" t="s">
        <v>957</v>
      </c>
      <c r="E31" s="712">
        <v>4</v>
      </c>
      <c r="F31" s="708"/>
      <c r="G31" s="1213">
        <f>(E31*F31)</f>
        <v>0</v>
      </c>
      <c r="H31" s="713"/>
      <c r="I31" s="698"/>
    </row>
    <row r="32" spans="1:9">
      <c r="A32" s="675"/>
      <c r="B32" s="747"/>
      <c r="C32" s="715"/>
      <c r="D32" s="712"/>
      <c r="E32" s="712"/>
      <c r="F32" s="708"/>
      <c r="G32" s="1213"/>
      <c r="H32" s="713"/>
      <c r="I32" s="698"/>
    </row>
    <row r="33" spans="1:9" ht="63.75">
      <c r="A33" s="709" t="s">
        <v>953</v>
      </c>
      <c r="B33" s="747"/>
      <c r="C33" s="715" t="s">
        <v>1158</v>
      </c>
      <c r="D33" s="712"/>
      <c r="E33" s="712"/>
      <c r="F33" s="708"/>
      <c r="G33" s="1213"/>
      <c r="H33" s="713"/>
      <c r="I33" s="698"/>
    </row>
    <row r="34" spans="1:9">
      <c r="A34" s="675"/>
      <c r="B34" s="747" t="s">
        <v>1159</v>
      </c>
      <c r="C34" s="715" t="s">
        <v>1160</v>
      </c>
      <c r="D34" s="712" t="s">
        <v>957</v>
      </c>
      <c r="E34" s="712">
        <v>3</v>
      </c>
      <c r="F34" s="708"/>
      <c r="G34" s="1213">
        <f>(E34*F34)</f>
        <v>0</v>
      </c>
      <c r="H34" s="713"/>
      <c r="I34" s="698"/>
    </row>
    <row r="35" spans="1:9">
      <c r="A35" s="675"/>
      <c r="B35" s="747"/>
      <c r="C35" s="715"/>
      <c r="D35" s="712"/>
      <c r="E35" s="712"/>
      <c r="F35" s="708"/>
      <c r="G35" s="1213"/>
      <c r="H35" s="713"/>
      <c r="I35" s="698"/>
    </row>
    <row r="36" spans="1:9" ht="63.75">
      <c r="A36" s="709" t="s">
        <v>954</v>
      </c>
      <c r="B36" s="747"/>
      <c r="C36" s="715" t="s">
        <v>1161</v>
      </c>
      <c r="D36" s="712"/>
      <c r="E36" s="712"/>
      <c r="F36" s="708"/>
      <c r="G36" s="1213"/>
      <c r="H36" s="713"/>
      <c r="I36" s="698"/>
    </row>
    <row r="37" spans="1:9">
      <c r="A37" s="675"/>
      <c r="B37" s="747" t="s">
        <v>1162</v>
      </c>
      <c r="C37" s="715" t="s">
        <v>1163</v>
      </c>
      <c r="D37" s="673" t="s">
        <v>957</v>
      </c>
      <c r="E37" s="673">
        <v>2</v>
      </c>
      <c r="F37" s="708"/>
      <c r="G37" s="1213">
        <f>(E37*F37)</f>
        <v>0</v>
      </c>
      <c r="H37" s="706"/>
      <c r="I37" s="698"/>
    </row>
    <row r="38" spans="1:9">
      <c r="A38" s="675"/>
      <c r="B38" s="747"/>
      <c r="C38" s="715"/>
      <c r="D38" s="712"/>
      <c r="E38" s="712"/>
      <c r="F38" s="708"/>
      <c r="G38" s="1213"/>
      <c r="H38" s="713"/>
      <c r="I38" s="698"/>
    </row>
    <row r="39" spans="1:9" ht="51">
      <c r="A39" s="709" t="s">
        <v>958</v>
      </c>
      <c r="B39" s="669"/>
      <c r="C39" s="715" t="s">
        <v>461</v>
      </c>
      <c r="D39" s="673"/>
      <c r="E39" s="673"/>
      <c r="F39" s="708"/>
      <c r="G39" s="1213"/>
      <c r="H39" s="706"/>
      <c r="I39" s="698"/>
    </row>
    <row r="40" spans="1:9" ht="25.5">
      <c r="A40" s="709"/>
      <c r="B40" s="669" t="s">
        <v>1164</v>
      </c>
      <c r="C40" s="715" t="s">
        <v>1165</v>
      </c>
      <c r="D40" s="673" t="s">
        <v>957</v>
      </c>
      <c r="E40" s="673">
        <v>44</v>
      </c>
      <c r="F40" s="708"/>
      <c r="G40" s="1213">
        <f>(E40*F40)</f>
        <v>0</v>
      </c>
      <c r="H40" s="706"/>
      <c r="I40" s="698"/>
    </row>
    <row r="41" spans="1:9">
      <c r="A41" s="709"/>
      <c r="B41" s="669"/>
      <c r="C41" s="716"/>
      <c r="D41" s="673"/>
      <c r="E41" s="673"/>
      <c r="F41" s="708"/>
      <c r="G41" s="1213"/>
      <c r="H41" s="706"/>
      <c r="I41" s="698"/>
    </row>
    <row r="42" spans="1:9" ht="51">
      <c r="A42" s="709" t="s">
        <v>959</v>
      </c>
      <c r="B42" s="669"/>
      <c r="C42" s="715" t="s">
        <v>462</v>
      </c>
      <c r="D42" s="673"/>
      <c r="E42" s="673"/>
      <c r="F42" s="708"/>
      <c r="G42" s="1213"/>
      <c r="H42" s="706"/>
      <c r="I42" s="698"/>
    </row>
    <row r="43" spans="1:9">
      <c r="A43" s="709"/>
      <c r="B43" s="669" t="s">
        <v>1166</v>
      </c>
      <c r="C43" s="715" t="s">
        <v>1167</v>
      </c>
      <c r="D43" s="712" t="s">
        <v>957</v>
      </c>
      <c r="E43" s="712">
        <v>96</v>
      </c>
      <c r="F43" s="708"/>
      <c r="G43" s="1213">
        <f>(E43*F43)</f>
        <v>0</v>
      </c>
      <c r="H43" s="713"/>
      <c r="I43" s="698"/>
    </row>
    <row r="44" spans="1:9">
      <c r="A44" s="709"/>
      <c r="B44" s="669"/>
      <c r="C44" s="716"/>
      <c r="D44" s="673"/>
      <c r="E44" s="673"/>
      <c r="F44" s="708"/>
      <c r="G44" s="1213"/>
      <c r="H44" s="706"/>
      <c r="I44" s="698"/>
    </row>
    <row r="45" spans="1:9" ht="38.25">
      <c r="A45" s="709" t="s">
        <v>960</v>
      </c>
      <c r="B45" s="669"/>
      <c r="C45" s="715" t="s">
        <v>463</v>
      </c>
      <c r="D45" s="673"/>
      <c r="E45" s="673"/>
      <c r="F45" s="708"/>
      <c r="G45" s="1213"/>
      <c r="H45" s="706"/>
      <c r="I45" s="698"/>
    </row>
    <row r="46" spans="1:9">
      <c r="A46" s="709"/>
      <c r="B46" s="669" t="s">
        <v>1168</v>
      </c>
      <c r="C46" s="715" t="s">
        <v>1169</v>
      </c>
      <c r="D46" s="712" t="s">
        <v>957</v>
      </c>
      <c r="E46" s="712">
        <v>32</v>
      </c>
      <c r="F46" s="708"/>
      <c r="G46" s="1213">
        <f>(E46*F46)</f>
        <v>0</v>
      </c>
      <c r="H46" s="713"/>
      <c r="I46" s="698"/>
    </row>
    <row r="47" spans="1:9">
      <c r="A47" s="709"/>
      <c r="B47" s="669"/>
      <c r="C47" s="716"/>
      <c r="D47" s="673"/>
      <c r="E47" s="673"/>
      <c r="F47" s="708"/>
      <c r="G47" s="1213"/>
      <c r="H47" s="706"/>
      <c r="I47" s="698"/>
    </row>
    <row r="48" spans="1:9" ht="38.25">
      <c r="A48" s="709" t="s">
        <v>964</v>
      </c>
      <c r="B48" s="669"/>
      <c r="C48" s="715" t="s">
        <v>464</v>
      </c>
      <c r="D48" s="673"/>
      <c r="E48" s="673"/>
      <c r="F48" s="708"/>
      <c r="G48" s="1213"/>
      <c r="H48" s="706"/>
      <c r="I48" s="698"/>
    </row>
    <row r="49" spans="1:9">
      <c r="A49" s="709"/>
      <c r="B49" s="669" t="s">
        <v>1170</v>
      </c>
      <c r="C49" s="715" t="s">
        <v>1171</v>
      </c>
      <c r="D49" s="673" t="s">
        <v>957</v>
      </c>
      <c r="E49" s="673">
        <v>89</v>
      </c>
      <c r="F49" s="708"/>
      <c r="G49" s="1213">
        <f>(E49*F49)</f>
        <v>0</v>
      </c>
      <c r="H49" s="706"/>
      <c r="I49" s="698"/>
    </row>
    <row r="50" spans="1:9">
      <c r="A50" s="709"/>
      <c r="B50" s="669"/>
      <c r="C50" s="716"/>
      <c r="D50" s="673"/>
      <c r="E50" s="673"/>
      <c r="F50" s="708"/>
      <c r="G50" s="1213"/>
      <c r="H50" s="706"/>
      <c r="I50" s="698"/>
    </row>
    <row r="51" spans="1:9" ht="51">
      <c r="A51" s="709" t="s">
        <v>961</v>
      </c>
      <c r="B51" s="669"/>
      <c r="C51" s="715" t="s">
        <v>1172</v>
      </c>
      <c r="D51" s="673"/>
      <c r="E51" s="673"/>
      <c r="F51" s="708"/>
      <c r="G51" s="1213"/>
      <c r="H51" s="706"/>
      <c r="I51" s="698"/>
    </row>
    <row r="52" spans="1:9">
      <c r="A52" s="709"/>
      <c r="B52" s="669" t="s">
        <v>1173</v>
      </c>
      <c r="C52" s="715" t="s">
        <v>1174</v>
      </c>
      <c r="D52" s="712" t="s">
        <v>957</v>
      </c>
      <c r="E52" s="712">
        <v>32</v>
      </c>
      <c r="F52" s="708"/>
      <c r="G52" s="1213">
        <f>(E52*F52)</f>
        <v>0</v>
      </c>
      <c r="H52" s="713"/>
      <c r="I52" s="698"/>
    </row>
    <row r="53" spans="1:9">
      <c r="A53" s="709"/>
      <c r="B53" s="669"/>
      <c r="C53" s="716"/>
      <c r="D53" s="673"/>
      <c r="E53" s="673"/>
      <c r="F53" s="708"/>
      <c r="G53" s="1213"/>
      <c r="H53" s="706"/>
      <c r="I53" s="698"/>
    </row>
    <row r="54" spans="1:9" ht="51">
      <c r="A54" s="709" t="s">
        <v>962</v>
      </c>
      <c r="B54" s="669"/>
      <c r="C54" s="715" t="s">
        <v>1175</v>
      </c>
      <c r="D54" s="673"/>
      <c r="E54" s="673"/>
      <c r="F54" s="708"/>
      <c r="G54" s="1213"/>
      <c r="H54" s="706"/>
      <c r="I54" s="698"/>
    </row>
    <row r="55" spans="1:9" ht="25.5">
      <c r="A55" s="709"/>
      <c r="B55" s="669" t="s">
        <v>1176</v>
      </c>
      <c r="C55" s="716" t="s">
        <v>1177</v>
      </c>
      <c r="D55" s="673" t="s">
        <v>957</v>
      </c>
      <c r="E55" s="673">
        <v>31</v>
      </c>
      <c r="F55" s="708"/>
      <c r="G55" s="1213">
        <f>(E55*F55)</f>
        <v>0</v>
      </c>
      <c r="H55" s="706"/>
      <c r="I55" s="698"/>
    </row>
    <row r="56" spans="1:9">
      <c r="A56" s="709"/>
      <c r="B56" s="669"/>
      <c r="C56" s="716"/>
      <c r="D56" s="673"/>
      <c r="E56" s="673"/>
      <c r="F56" s="708"/>
      <c r="G56" s="1213"/>
      <c r="H56" s="706"/>
      <c r="I56" s="698"/>
    </row>
    <row r="57" spans="1:9" ht="63.75">
      <c r="A57" s="709" t="s">
        <v>963</v>
      </c>
      <c r="B57" s="669"/>
      <c r="C57" s="715" t="s">
        <v>1085</v>
      </c>
      <c r="D57" s="673"/>
      <c r="E57" s="673"/>
      <c r="F57" s="708"/>
      <c r="G57" s="1213"/>
      <c r="H57" s="706"/>
      <c r="I57" s="698"/>
    </row>
    <row r="58" spans="1:9" ht="25.5">
      <c r="A58" s="709"/>
      <c r="B58" s="669" t="s">
        <v>46</v>
      </c>
      <c r="C58" s="716" t="s">
        <v>47</v>
      </c>
      <c r="D58" s="673" t="s">
        <v>957</v>
      </c>
      <c r="E58" s="673">
        <v>8</v>
      </c>
      <c r="F58" s="708"/>
      <c r="G58" s="1213">
        <f>(E58*F58)</f>
        <v>0</v>
      </c>
      <c r="H58" s="706"/>
      <c r="I58" s="698"/>
    </row>
    <row r="59" spans="1:9">
      <c r="A59" s="709"/>
      <c r="B59" s="669"/>
      <c r="C59" s="716"/>
      <c r="D59" s="673"/>
      <c r="E59" s="673"/>
      <c r="F59" s="708"/>
      <c r="G59" s="1213"/>
      <c r="H59" s="706"/>
      <c r="I59" s="698"/>
    </row>
    <row r="60" spans="1:9" ht="51">
      <c r="A60" s="709" t="s">
        <v>965</v>
      </c>
      <c r="B60" s="669"/>
      <c r="C60" s="715" t="s">
        <v>48</v>
      </c>
      <c r="D60" s="673"/>
      <c r="E60" s="673"/>
      <c r="F60" s="708"/>
      <c r="G60" s="1213"/>
      <c r="H60" s="706"/>
      <c r="I60" s="698"/>
    </row>
    <row r="61" spans="1:9">
      <c r="A61" s="709"/>
      <c r="B61" s="669" t="s">
        <v>49</v>
      </c>
      <c r="C61" s="716" t="s">
        <v>50</v>
      </c>
      <c r="D61" s="673" t="s">
        <v>957</v>
      </c>
      <c r="E61" s="673">
        <v>4</v>
      </c>
      <c r="F61" s="708"/>
      <c r="G61" s="1213">
        <f>(E61*F61)</f>
        <v>0</v>
      </c>
      <c r="H61" s="706"/>
      <c r="I61" s="698"/>
    </row>
    <row r="62" spans="1:9">
      <c r="A62" s="709"/>
      <c r="B62" s="669"/>
      <c r="C62" s="716"/>
      <c r="D62" s="673"/>
      <c r="E62" s="673"/>
      <c r="F62" s="708"/>
      <c r="G62" s="1213"/>
      <c r="H62" s="706"/>
      <c r="I62" s="698"/>
    </row>
    <row r="63" spans="1:9" ht="51">
      <c r="A63" s="675" t="s">
        <v>966</v>
      </c>
      <c r="B63" s="749"/>
      <c r="C63" s="715" t="s">
        <v>51</v>
      </c>
      <c r="D63" s="712"/>
      <c r="E63" s="738"/>
      <c r="F63" s="708"/>
      <c r="G63" s="1213"/>
      <c r="H63" s="698"/>
      <c r="I63" s="698"/>
    </row>
    <row r="64" spans="1:9" ht="25.5">
      <c r="A64" s="675"/>
      <c r="B64" s="747" t="s">
        <v>52</v>
      </c>
      <c r="C64" s="715" t="s">
        <v>53</v>
      </c>
      <c r="D64" s="712"/>
      <c r="E64" s="738"/>
      <c r="F64" s="708"/>
      <c r="G64" s="1213"/>
      <c r="H64" s="698"/>
      <c r="I64" s="698"/>
    </row>
    <row r="65" spans="1:9">
      <c r="A65" s="675"/>
      <c r="B65" s="749"/>
      <c r="C65" s="715" t="s">
        <v>54</v>
      </c>
      <c r="D65" s="712" t="s">
        <v>957</v>
      </c>
      <c r="E65" s="738">
        <v>21</v>
      </c>
      <c r="F65" s="708"/>
      <c r="G65" s="1213">
        <f>(E65*F65)</f>
        <v>0</v>
      </c>
      <c r="H65" s="698"/>
      <c r="I65" s="698"/>
    </row>
    <row r="66" spans="1:9" ht="25.5">
      <c r="A66" s="675"/>
      <c r="B66" s="747" t="s">
        <v>55</v>
      </c>
      <c r="C66" s="715" t="s">
        <v>56</v>
      </c>
      <c r="D66" s="712"/>
      <c r="E66" s="738"/>
      <c r="F66" s="708"/>
      <c r="G66" s="1213"/>
      <c r="H66" s="698"/>
      <c r="I66" s="698"/>
    </row>
    <row r="67" spans="1:9">
      <c r="A67" s="675"/>
      <c r="B67" s="749"/>
      <c r="C67" s="715" t="s">
        <v>57</v>
      </c>
      <c r="D67" s="712" t="s">
        <v>957</v>
      </c>
      <c r="E67" s="738">
        <v>16</v>
      </c>
      <c r="F67" s="708"/>
      <c r="G67" s="1213">
        <f>(E67*F67)</f>
        <v>0</v>
      </c>
      <c r="H67" s="698"/>
      <c r="I67" s="698"/>
    </row>
    <row r="68" spans="1:9" ht="25.5">
      <c r="A68" s="675"/>
      <c r="B68" s="747" t="s">
        <v>58</v>
      </c>
      <c r="C68" s="715" t="s">
        <v>59</v>
      </c>
      <c r="D68" s="712"/>
      <c r="E68" s="738"/>
      <c r="F68" s="708"/>
      <c r="G68" s="1213"/>
      <c r="H68" s="698"/>
      <c r="I68" s="698"/>
    </row>
    <row r="69" spans="1:9">
      <c r="A69" s="675"/>
      <c r="B69" s="749"/>
      <c r="C69" s="715" t="s">
        <v>60</v>
      </c>
      <c r="D69" s="712" t="s">
        <v>957</v>
      </c>
      <c r="E69" s="738">
        <v>9</v>
      </c>
      <c r="F69" s="708"/>
      <c r="G69" s="1213">
        <f>(E69*F69)</f>
        <v>0</v>
      </c>
      <c r="H69" s="698"/>
      <c r="I69" s="698"/>
    </row>
    <row r="70" spans="1:9" ht="25.5">
      <c r="A70" s="675"/>
      <c r="B70" s="747" t="s">
        <v>61</v>
      </c>
      <c r="C70" s="715" t="s">
        <v>62</v>
      </c>
      <c r="D70" s="712"/>
      <c r="E70" s="738"/>
      <c r="F70" s="708"/>
      <c r="G70" s="1213"/>
      <c r="H70" s="698"/>
      <c r="I70" s="698"/>
    </row>
    <row r="71" spans="1:9">
      <c r="A71" s="675"/>
      <c r="B71" s="749"/>
      <c r="C71" s="715" t="s">
        <v>63</v>
      </c>
      <c r="D71" s="712" t="s">
        <v>957</v>
      </c>
      <c r="E71" s="738">
        <v>5</v>
      </c>
      <c r="F71" s="708"/>
      <c r="G71" s="1213">
        <f>(E71*F71)</f>
        <v>0</v>
      </c>
      <c r="H71" s="698"/>
      <c r="I71" s="698"/>
    </row>
    <row r="72" spans="1:9" ht="38.25">
      <c r="A72" s="675"/>
      <c r="B72" s="747" t="s">
        <v>64</v>
      </c>
      <c r="C72" s="715" t="s">
        <v>65</v>
      </c>
      <c r="D72" s="712"/>
      <c r="E72" s="738"/>
      <c r="F72" s="708"/>
      <c r="G72" s="1213"/>
      <c r="H72" s="698"/>
      <c r="I72" s="698"/>
    </row>
    <row r="73" spans="1:9">
      <c r="A73" s="675"/>
      <c r="B73" s="749"/>
      <c r="C73" s="715" t="s">
        <v>66</v>
      </c>
      <c r="D73" s="712" t="s">
        <v>957</v>
      </c>
      <c r="E73" s="738">
        <v>12</v>
      </c>
      <c r="F73" s="708"/>
      <c r="G73" s="1213">
        <f>(E73*F73)</f>
        <v>0</v>
      </c>
      <c r="H73" s="698"/>
      <c r="I73" s="698"/>
    </row>
    <row r="74" spans="1:9" ht="38.25">
      <c r="A74" s="675"/>
      <c r="B74" s="747" t="s">
        <v>67</v>
      </c>
      <c r="C74" s="715" t="s">
        <v>68</v>
      </c>
      <c r="D74" s="712"/>
      <c r="E74" s="738"/>
      <c r="F74" s="708"/>
      <c r="G74" s="1213"/>
      <c r="H74" s="698"/>
      <c r="I74" s="698"/>
    </row>
    <row r="75" spans="1:9">
      <c r="A75" s="675"/>
      <c r="B75" s="749"/>
      <c r="C75" s="715" t="s">
        <v>69</v>
      </c>
      <c r="D75" s="712" t="s">
        <v>957</v>
      </c>
      <c r="E75" s="738">
        <v>11</v>
      </c>
      <c r="F75" s="708"/>
      <c r="G75" s="1213">
        <f>(E75*F75)</f>
        <v>0</v>
      </c>
      <c r="H75" s="698"/>
      <c r="I75" s="698"/>
    </row>
    <row r="76" spans="1:9" ht="25.5">
      <c r="A76" s="675"/>
      <c r="B76" s="747" t="s">
        <v>70</v>
      </c>
      <c r="C76" s="715" t="s">
        <v>71</v>
      </c>
      <c r="D76" s="712"/>
      <c r="E76" s="738"/>
      <c r="F76" s="708"/>
      <c r="G76" s="1213"/>
      <c r="H76" s="698"/>
      <c r="I76" s="698"/>
    </row>
    <row r="77" spans="1:9">
      <c r="A77" s="675"/>
      <c r="B77" s="749"/>
      <c r="C77" s="715" t="s">
        <v>72</v>
      </c>
      <c r="D77" s="712" t="s">
        <v>957</v>
      </c>
      <c r="E77" s="738">
        <v>7</v>
      </c>
      <c r="F77" s="708"/>
      <c r="G77" s="1213">
        <f>(E77*F77)</f>
        <v>0</v>
      </c>
      <c r="H77" s="698"/>
      <c r="I77" s="698"/>
    </row>
    <row r="78" spans="1:9" ht="25.5">
      <c r="A78" s="675"/>
      <c r="B78" s="747" t="s">
        <v>73</v>
      </c>
      <c r="C78" s="715" t="s">
        <v>74</v>
      </c>
      <c r="D78" s="712"/>
      <c r="E78" s="738"/>
      <c r="F78" s="708"/>
      <c r="G78" s="1213"/>
      <c r="H78" s="698"/>
      <c r="I78" s="698"/>
    </row>
    <row r="79" spans="1:9">
      <c r="A79" s="675"/>
      <c r="B79" s="749"/>
      <c r="C79" s="715" t="s">
        <v>75</v>
      </c>
      <c r="D79" s="712" t="s">
        <v>957</v>
      </c>
      <c r="E79" s="738">
        <v>28</v>
      </c>
      <c r="F79" s="708"/>
      <c r="G79" s="1213">
        <f>(E79*F79)</f>
        <v>0</v>
      </c>
      <c r="H79" s="698"/>
      <c r="I79" s="698"/>
    </row>
    <row r="80" spans="1:9">
      <c r="A80" s="675"/>
      <c r="B80" s="749"/>
      <c r="C80" s="715"/>
      <c r="D80" s="712"/>
      <c r="E80" s="738"/>
      <c r="F80" s="708"/>
      <c r="G80" s="1213"/>
      <c r="H80" s="698"/>
      <c r="I80" s="698"/>
    </row>
    <row r="81" spans="1:9" ht="102">
      <c r="A81" s="709" t="s">
        <v>967</v>
      </c>
      <c r="B81" s="747"/>
      <c r="C81" s="750" t="s">
        <v>76</v>
      </c>
      <c r="D81" s="712"/>
      <c r="E81" s="712"/>
      <c r="F81" s="708"/>
      <c r="G81" s="1213"/>
      <c r="H81" s="713"/>
      <c r="I81" s="698"/>
    </row>
    <row r="82" spans="1:9">
      <c r="A82" s="675"/>
      <c r="B82" s="751" t="s">
        <v>606</v>
      </c>
      <c r="C82" s="716" t="s">
        <v>77</v>
      </c>
      <c r="D82" s="712" t="s">
        <v>957</v>
      </c>
      <c r="E82" s="712">
        <v>1</v>
      </c>
      <c r="F82" s="708"/>
      <c r="G82" s="1213">
        <f>(E82*F82)</f>
        <v>0</v>
      </c>
      <c r="H82" s="713"/>
      <c r="I82" s="698"/>
    </row>
    <row r="83" spans="1:9">
      <c r="A83" s="675"/>
      <c r="B83" s="749"/>
      <c r="C83" s="716"/>
      <c r="D83" s="712"/>
      <c r="E83" s="738"/>
      <c r="F83" s="708"/>
      <c r="G83" s="1213"/>
      <c r="H83" s="698"/>
      <c r="I83" s="698"/>
    </row>
    <row r="84" spans="1:9" ht="63.75">
      <c r="A84" s="709" t="s">
        <v>968</v>
      </c>
      <c r="B84" s="752"/>
      <c r="C84" s="716" t="s">
        <v>1194</v>
      </c>
      <c r="D84" s="712" t="s">
        <v>957</v>
      </c>
      <c r="E84" s="712">
        <v>1</v>
      </c>
      <c r="F84" s="708"/>
      <c r="G84" s="1213">
        <f>(E84*F84)</f>
        <v>0</v>
      </c>
      <c r="H84" s="713"/>
      <c r="I84" s="698"/>
    </row>
    <row r="85" spans="1:9">
      <c r="A85" s="709"/>
      <c r="B85" s="752"/>
      <c r="C85" s="715"/>
      <c r="D85" s="712"/>
      <c r="E85" s="712"/>
      <c r="F85" s="708"/>
      <c r="G85" s="1213"/>
      <c r="H85" s="713"/>
      <c r="I85" s="698"/>
    </row>
    <row r="86" spans="1:9" ht="25.5">
      <c r="A86" s="709" t="s">
        <v>969</v>
      </c>
      <c r="B86" s="747"/>
      <c r="C86" s="715" t="s">
        <v>1195</v>
      </c>
      <c r="D86" s="712" t="s">
        <v>957</v>
      </c>
      <c r="E86" s="712">
        <v>3</v>
      </c>
      <c r="F86" s="708"/>
      <c r="G86" s="1213">
        <f>(E86*F86)</f>
        <v>0</v>
      </c>
      <c r="H86" s="713"/>
      <c r="I86" s="698"/>
    </row>
    <row r="87" spans="1:9">
      <c r="A87" s="709"/>
      <c r="B87" s="747"/>
      <c r="C87" s="715"/>
      <c r="D87" s="712"/>
      <c r="E87" s="712"/>
      <c r="F87" s="708"/>
      <c r="G87" s="1213"/>
      <c r="H87" s="713"/>
      <c r="I87" s="698"/>
    </row>
    <row r="88" spans="1:9" ht="25.5">
      <c r="A88" s="709" t="s">
        <v>970</v>
      </c>
      <c r="B88" s="753"/>
      <c r="C88" s="715" t="s">
        <v>1196</v>
      </c>
      <c r="D88" s="712" t="s">
        <v>957</v>
      </c>
      <c r="E88" s="712">
        <v>35</v>
      </c>
      <c r="F88" s="708"/>
      <c r="G88" s="1213">
        <f>(E88*F88)</f>
        <v>0</v>
      </c>
      <c r="H88" s="713"/>
      <c r="I88" s="698"/>
    </row>
    <row r="89" spans="1:9">
      <c r="A89" s="709"/>
      <c r="B89" s="753"/>
      <c r="C89" s="715"/>
      <c r="D89" s="712"/>
      <c r="E89" s="712"/>
      <c r="F89" s="708"/>
      <c r="G89" s="1213"/>
      <c r="H89" s="713"/>
      <c r="I89" s="698"/>
    </row>
    <row r="90" spans="1:9" ht="38.25">
      <c r="A90" s="709" t="s">
        <v>971</v>
      </c>
      <c r="B90" s="752"/>
      <c r="C90" s="715" t="s">
        <v>1197</v>
      </c>
      <c r="D90" s="712" t="s">
        <v>957</v>
      </c>
      <c r="E90" s="712">
        <v>1</v>
      </c>
      <c r="F90" s="708"/>
      <c r="G90" s="1213">
        <f>(E90*F90)</f>
        <v>0</v>
      </c>
      <c r="H90" s="713"/>
      <c r="I90" s="698"/>
    </row>
    <row r="91" spans="1:9">
      <c r="A91" s="709"/>
      <c r="B91" s="752"/>
      <c r="C91" s="715"/>
      <c r="D91" s="712"/>
      <c r="E91" s="712"/>
      <c r="F91" s="708"/>
      <c r="G91" s="1213"/>
      <c r="H91" s="713"/>
      <c r="I91" s="698"/>
    </row>
    <row r="92" spans="1:9">
      <c r="A92" s="709" t="s">
        <v>972</v>
      </c>
      <c r="B92" s="669"/>
      <c r="C92" s="715" t="s">
        <v>1198</v>
      </c>
      <c r="D92" s="712" t="s">
        <v>957</v>
      </c>
      <c r="E92" s="712">
        <v>1</v>
      </c>
      <c r="F92" s="708"/>
      <c r="G92" s="1213">
        <f>(E92*F92)</f>
        <v>0</v>
      </c>
      <c r="H92" s="713"/>
      <c r="I92" s="698"/>
    </row>
    <row r="93" spans="1:9">
      <c r="A93" s="675"/>
      <c r="B93" s="669"/>
      <c r="C93" s="715"/>
      <c r="D93" s="712"/>
      <c r="E93" s="712"/>
      <c r="F93" s="708"/>
      <c r="G93" s="1213"/>
      <c r="H93" s="713"/>
      <c r="I93" s="698"/>
    </row>
    <row r="94" spans="1:9">
      <c r="A94" s="729"/>
      <c r="B94" s="754"/>
      <c r="C94" s="726" t="s">
        <v>1199</v>
      </c>
      <c r="D94" s="707"/>
      <c r="E94" s="707"/>
      <c r="F94" s="708"/>
      <c r="G94" s="1215">
        <f>SUM(G11:G92)</f>
        <v>0</v>
      </c>
      <c r="H94" s="706"/>
      <c r="I94" s="698"/>
    </row>
    <row r="95" spans="1:9">
      <c r="A95" s="730"/>
      <c r="B95" s="755"/>
      <c r="C95" s="727"/>
      <c r="D95" s="706"/>
      <c r="E95" s="706"/>
      <c r="F95" s="708"/>
      <c r="G95" s="1215"/>
      <c r="H95" s="706"/>
      <c r="I95" s="698"/>
    </row>
    <row r="96" spans="1:9">
      <c r="A96" s="675"/>
      <c r="B96" s="676"/>
      <c r="C96" s="677"/>
      <c r="D96" s="673"/>
      <c r="E96" s="673"/>
      <c r="F96" s="708"/>
      <c r="G96" s="1213"/>
      <c r="H96" s="698"/>
      <c r="I96" s="698"/>
    </row>
    <row r="97" spans="1:9" ht="15">
      <c r="A97" s="675"/>
      <c r="B97" s="676"/>
      <c r="C97" s="677"/>
      <c r="D97" s="677"/>
      <c r="E97" s="677"/>
      <c r="F97" s="705"/>
      <c r="G97"/>
      <c r="H97" s="739"/>
      <c r="I97" s="698"/>
    </row>
    <row r="98" spans="1:9" ht="15">
      <c r="A98" s="740"/>
      <c r="B98" s="741"/>
      <c r="C98" s="737" t="s">
        <v>539</v>
      </c>
      <c r="D98" s="677"/>
      <c r="E98" s="677"/>
      <c r="F98" s="705"/>
      <c r="G98"/>
      <c r="H98" s="698"/>
      <c r="I98" s="698"/>
    </row>
    <row r="99" spans="1:9" ht="15">
      <c r="A99" s="675"/>
      <c r="B99" s="676"/>
      <c r="C99" s="677"/>
      <c r="D99" s="677"/>
      <c r="E99" s="677"/>
      <c r="F99" s="705"/>
      <c r="G99"/>
      <c r="H99" s="698"/>
      <c r="I99" s="698"/>
    </row>
    <row r="100" spans="1:9" ht="15">
      <c r="A100" s="675" t="s">
        <v>1141</v>
      </c>
      <c r="B100" s="676"/>
      <c r="C100" s="677" t="s">
        <v>741</v>
      </c>
      <c r="D100" s="677"/>
      <c r="E100" s="677"/>
      <c r="F100" s="742"/>
      <c r="G100">
        <f>G94</f>
        <v>0</v>
      </c>
      <c r="H100" s="698"/>
      <c r="I100" s="698"/>
    </row>
    <row r="101" spans="1:9" ht="15">
      <c r="A101" s="675"/>
      <c r="B101" s="676"/>
      <c r="C101" s="677"/>
      <c r="D101" s="677"/>
      <c r="E101" s="677"/>
      <c r="F101" s="742"/>
      <c r="G101"/>
      <c r="H101" s="698"/>
      <c r="I101" s="698"/>
    </row>
    <row r="102" spans="1:9" ht="15">
      <c r="A102" s="675"/>
      <c r="B102" s="676"/>
      <c r="C102" s="677"/>
      <c r="D102" s="677"/>
      <c r="E102" s="677"/>
      <c r="F102" s="705"/>
      <c r="G102"/>
      <c r="H102" s="698"/>
      <c r="I102" s="698"/>
    </row>
    <row r="103" spans="1:9" ht="18.75" customHeight="1" thickBot="1">
      <c r="A103" s="743"/>
      <c r="B103" s="744"/>
      <c r="C103" s="680" t="s">
        <v>740</v>
      </c>
      <c r="D103" s="680"/>
      <c r="E103" s="745" t="s">
        <v>919</v>
      </c>
      <c r="F103" s="746"/>
      <c r="G103">
        <f>SUM(G99:G102)</f>
        <v>0</v>
      </c>
      <c r="H103" s="698"/>
      <c r="I103" s="698"/>
    </row>
    <row r="104" spans="1:9" s="684" customFormat="1" ht="20.25" customHeight="1" thickTop="1">
      <c r="A104" s="675"/>
      <c r="B104" s="676"/>
      <c r="C104" s="677"/>
      <c r="D104" s="677"/>
      <c r="E104" s="683"/>
      <c r="F104" s="705"/>
      <c r="G104" s="1197"/>
      <c r="H104" s="739"/>
      <c r="I104" s="739"/>
    </row>
    <row r="105" spans="1:9">
      <c r="A105" s="685"/>
      <c r="B105" s="686"/>
      <c r="C105" s="687" t="s">
        <v>595</v>
      </c>
      <c r="D105" s="688"/>
      <c r="E105" s="689"/>
      <c r="H105" s="698"/>
      <c r="I105" s="698"/>
    </row>
    <row r="106" spans="1:9">
      <c r="A106" s="691"/>
      <c r="B106" s="691"/>
      <c r="C106" s="692"/>
      <c r="D106" s="665"/>
      <c r="E106" s="665"/>
      <c r="F106" s="697"/>
      <c r="G106" s="666"/>
      <c r="H106" s="698"/>
      <c r="I106" s="698"/>
    </row>
    <row r="107" spans="1:9" ht="15">
      <c r="A107" s="691"/>
      <c r="B107" s="691"/>
      <c r="C107" s="692"/>
      <c r="D107" s="665"/>
      <c r="E107" s="665"/>
      <c r="F107" s="697"/>
      <c r="G107" s="1217"/>
      <c r="H107" s="698"/>
      <c r="I107" s="698"/>
    </row>
    <row r="108" spans="1:9" ht="15">
      <c r="B108" s="694"/>
      <c r="G108" s="1217"/>
    </row>
    <row r="109" spans="1:9">
      <c r="B109" s="694"/>
    </row>
    <row r="110" spans="1:9">
      <c r="B110" s="694"/>
    </row>
    <row r="111" spans="1:9">
      <c r="A111" s="667"/>
      <c r="B111" s="694"/>
      <c r="F111" s="728"/>
      <c r="G111" s="1216"/>
    </row>
    <row r="112" spans="1:9">
      <c r="A112" s="667"/>
      <c r="B112" s="694"/>
      <c r="F112" s="728"/>
      <c r="G112" s="1216"/>
    </row>
    <row r="113" spans="1:7">
      <c r="A113" s="667"/>
      <c r="B113" s="694"/>
      <c r="F113" s="728"/>
      <c r="G113" s="1216"/>
    </row>
    <row r="114" spans="1:7">
      <c r="A114" s="667"/>
      <c r="B114" s="694"/>
      <c r="F114" s="728"/>
      <c r="G114" s="1216"/>
    </row>
    <row r="115" spans="1:7">
      <c r="A115" s="667"/>
      <c r="B115" s="694"/>
      <c r="F115" s="728"/>
      <c r="G115" s="1216"/>
    </row>
    <row r="116" spans="1:7">
      <c r="A116" s="667"/>
      <c r="B116" s="694"/>
      <c r="F116" s="728"/>
      <c r="G116" s="1216"/>
    </row>
    <row r="117" spans="1:7">
      <c r="A117" s="667"/>
      <c r="B117" s="694"/>
      <c r="F117" s="728"/>
      <c r="G117" s="1216"/>
    </row>
    <row r="118" spans="1:7">
      <c r="A118" s="667"/>
      <c r="B118" s="694"/>
      <c r="F118" s="728"/>
      <c r="G118" s="1216"/>
    </row>
    <row r="119" spans="1:7">
      <c r="A119" s="667"/>
      <c r="B119" s="694"/>
      <c r="F119" s="728"/>
      <c r="G119" s="1216"/>
    </row>
    <row r="120" spans="1:7">
      <c r="A120" s="667"/>
      <c r="B120" s="694"/>
      <c r="F120" s="728"/>
      <c r="G120" s="1216"/>
    </row>
    <row r="121" spans="1:7">
      <c r="A121" s="667"/>
      <c r="B121" s="694"/>
      <c r="F121" s="728"/>
      <c r="G121" s="1216"/>
    </row>
  </sheetData>
  <sheetProtection password="EBCE" sheet="1"/>
  <phoneticPr fontId="113" type="noConversion"/>
  <pageMargins left="0.70866141732283472" right="0.70866141732283472" top="0.74803149606299213" bottom="0.74803149606299213" header="0.31496062992125984" footer="0.31496062992125984"/>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view="pageBreakPreview" zoomScale="90" zoomScaleNormal="85" zoomScaleSheetLayoutView="90" workbookViewId="0">
      <selection activeCell="E4" sqref="E4"/>
    </sheetView>
  </sheetViews>
  <sheetFormatPr defaultRowHeight="12.75"/>
  <cols>
    <col min="1" max="1" width="3.85546875" style="767" customWidth="1"/>
    <col min="2" max="2" width="4" style="769" customWidth="1"/>
    <col min="3" max="3" width="40.7109375" style="684" customWidth="1"/>
    <col min="4" max="4" width="6.5703125" style="684" customWidth="1"/>
    <col min="5" max="5" width="6.7109375" style="684" customWidth="1"/>
    <col min="6" max="6" width="14.42578125" style="733" customWidth="1"/>
    <col min="7" max="7" width="17.42578125" style="1207" customWidth="1"/>
    <col min="8" max="8" width="9.140625" style="728"/>
    <col min="9" max="16384" width="9.140625" style="667"/>
  </cols>
  <sheetData>
    <row r="1" spans="1:7">
      <c r="A1" s="756"/>
      <c r="B1" s="757"/>
      <c r="C1" s="692"/>
      <c r="D1" s="665"/>
      <c r="E1" s="665"/>
      <c r="F1" s="697"/>
      <c r="G1" s="666"/>
    </row>
    <row r="2" spans="1:7" ht="72">
      <c r="A2" s="691"/>
      <c r="B2" s="663"/>
      <c r="C2" s="699" t="s">
        <v>597</v>
      </c>
      <c r="D2" s="665"/>
      <c r="E2" s="665"/>
      <c r="F2" s="697"/>
      <c r="G2" s="666"/>
    </row>
    <row r="3" spans="1:7">
      <c r="A3" s="691"/>
      <c r="B3" s="663"/>
      <c r="C3" s="692"/>
      <c r="D3" s="665"/>
      <c r="E3" s="665"/>
      <c r="F3" s="697"/>
      <c r="G3" s="666"/>
    </row>
    <row r="4" spans="1:7" ht="164.25" customHeight="1">
      <c r="A4" s="668"/>
      <c r="B4" s="669"/>
      <c r="C4" s="700" t="s">
        <v>598</v>
      </c>
      <c r="D4" s="671"/>
      <c r="E4" s="671"/>
      <c r="F4" s="697"/>
      <c r="G4" s="666"/>
    </row>
    <row r="5" spans="1:7">
      <c r="A5" s="758"/>
      <c r="B5" s="669"/>
      <c r="C5" s="670"/>
      <c r="D5" s="671"/>
      <c r="E5" s="671"/>
      <c r="F5" s="697"/>
      <c r="G5" s="666"/>
    </row>
    <row r="6" spans="1:7" ht="15.75">
      <c r="A6" s="759" t="s">
        <v>1001</v>
      </c>
      <c r="B6" s="760"/>
      <c r="C6" s="761" t="s">
        <v>78</v>
      </c>
      <c r="D6" s="707"/>
      <c r="E6" s="707"/>
      <c r="F6" s="705"/>
      <c r="G6" s="1197"/>
    </row>
    <row r="7" spans="1:7" ht="14.25">
      <c r="A7" s="731"/>
      <c r="B7" s="762"/>
      <c r="C7" s="732"/>
      <c r="D7" s="706"/>
      <c r="E7" s="706"/>
      <c r="F7" s="705"/>
      <c r="G7" s="1197"/>
    </row>
    <row r="8" spans="1:7" ht="25.5">
      <c r="A8" s="725" t="s">
        <v>945</v>
      </c>
      <c r="B8" s="710"/>
      <c r="C8" s="711" t="s">
        <v>79</v>
      </c>
      <c r="D8" s="673"/>
      <c r="E8" s="673"/>
      <c r="F8" s="708"/>
      <c r="G8" s="1213"/>
    </row>
    <row r="9" spans="1:7">
      <c r="A9" s="758"/>
      <c r="B9" s="710" t="s">
        <v>606</v>
      </c>
      <c r="C9" s="711" t="s">
        <v>607</v>
      </c>
      <c r="D9" s="712" t="s">
        <v>608</v>
      </c>
      <c r="E9" s="712">
        <v>195</v>
      </c>
      <c r="F9" s="708"/>
      <c r="G9" s="1213">
        <f t="shared" ref="G9:G14" si="0">(E9*F9)</f>
        <v>0</v>
      </c>
    </row>
    <row r="10" spans="1:7">
      <c r="A10" s="758"/>
      <c r="B10" s="710" t="s">
        <v>606</v>
      </c>
      <c r="C10" s="711" t="s">
        <v>609</v>
      </c>
      <c r="D10" s="712" t="s">
        <v>608</v>
      </c>
      <c r="E10" s="712">
        <v>70</v>
      </c>
      <c r="F10" s="708"/>
      <c r="G10" s="1213">
        <f t="shared" si="0"/>
        <v>0</v>
      </c>
    </row>
    <row r="11" spans="1:7">
      <c r="A11" s="758"/>
      <c r="B11" s="710" t="s">
        <v>606</v>
      </c>
      <c r="C11" s="711" t="s">
        <v>610</v>
      </c>
      <c r="D11" s="712" t="s">
        <v>608</v>
      </c>
      <c r="E11" s="712">
        <v>40</v>
      </c>
      <c r="F11" s="708"/>
      <c r="G11" s="1213">
        <f t="shared" si="0"/>
        <v>0</v>
      </c>
    </row>
    <row r="12" spans="1:7">
      <c r="A12" s="758"/>
      <c r="B12" s="710" t="s">
        <v>606</v>
      </c>
      <c r="C12" s="711" t="s">
        <v>611</v>
      </c>
      <c r="D12" s="712" t="s">
        <v>608</v>
      </c>
      <c r="E12" s="712">
        <v>90</v>
      </c>
      <c r="F12" s="708"/>
      <c r="G12" s="1213">
        <f t="shared" si="0"/>
        <v>0</v>
      </c>
    </row>
    <row r="13" spans="1:7">
      <c r="A13" s="758"/>
      <c r="B13" s="710" t="s">
        <v>606</v>
      </c>
      <c r="C13" s="711" t="s">
        <v>612</v>
      </c>
      <c r="D13" s="712" t="s">
        <v>608</v>
      </c>
      <c r="E13" s="712">
        <v>30</v>
      </c>
      <c r="F13" s="708"/>
      <c r="G13" s="1213">
        <f t="shared" si="0"/>
        <v>0</v>
      </c>
    </row>
    <row r="14" spans="1:7">
      <c r="A14" s="758"/>
      <c r="B14" s="710" t="s">
        <v>606</v>
      </c>
      <c r="C14" s="711" t="s">
        <v>80</v>
      </c>
      <c r="D14" s="712" t="s">
        <v>608</v>
      </c>
      <c r="E14" s="712">
        <v>140</v>
      </c>
      <c r="F14" s="708"/>
      <c r="G14" s="1213">
        <f t="shared" si="0"/>
        <v>0</v>
      </c>
    </row>
    <row r="15" spans="1:7">
      <c r="A15" s="758"/>
      <c r="B15" s="669"/>
      <c r="C15" s="670"/>
      <c r="D15" s="671"/>
      <c r="E15" s="671"/>
      <c r="F15" s="697"/>
      <c r="G15" s="666"/>
    </row>
    <row r="16" spans="1:7" ht="25.5">
      <c r="A16" s="725" t="s">
        <v>947</v>
      </c>
      <c r="B16" s="710"/>
      <c r="C16" s="711" t="s">
        <v>613</v>
      </c>
      <c r="D16" s="673"/>
      <c r="E16" s="673"/>
      <c r="F16" s="708"/>
      <c r="G16" s="1213"/>
    </row>
    <row r="17" spans="1:7">
      <c r="A17" s="758"/>
      <c r="B17" s="710" t="s">
        <v>606</v>
      </c>
      <c r="C17" s="711" t="s">
        <v>614</v>
      </c>
      <c r="D17" s="712" t="s">
        <v>608</v>
      </c>
      <c r="E17" s="712">
        <v>180</v>
      </c>
      <c r="F17" s="708"/>
      <c r="G17" s="1213">
        <f>(E17*F17)</f>
        <v>0</v>
      </c>
    </row>
    <row r="18" spans="1:7">
      <c r="A18" s="758"/>
      <c r="B18" s="710" t="s">
        <v>606</v>
      </c>
      <c r="C18" s="711" t="s">
        <v>615</v>
      </c>
      <c r="D18" s="712" t="s">
        <v>608</v>
      </c>
      <c r="E18" s="712">
        <v>50</v>
      </c>
      <c r="F18" s="708"/>
      <c r="G18" s="1213">
        <f>(E18*F18)</f>
        <v>0</v>
      </c>
    </row>
    <row r="19" spans="1:7">
      <c r="A19" s="758"/>
      <c r="B19" s="676"/>
      <c r="C19" s="711"/>
      <c r="D19" s="712"/>
      <c r="E19" s="712"/>
      <c r="F19" s="708"/>
      <c r="G19" s="1213"/>
    </row>
    <row r="20" spans="1:7" ht="25.5">
      <c r="A20" s="709" t="s">
        <v>949</v>
      </c>
      <c r="B20" s="722"/>
      <c r="C20" s="723" t="s">
        <v>626</v>
      </c>
      <c r="D20" s="673" t="s">
        <v>957</v>
      </c>
      <c r="E20" s="673">
        <v>20</v>
      </c>
      <c r="F20" s="714"/>
      <c r="G20" s="1214">
        <f>(E20*F20)</f>
        <v>0</v>
      </c>
    </row>
    <row r="21" spans="1:7">
      <c r="A21" s="724"/>
      <c r="B21" s="718"/>
      <c r="C21" s="711"/>
      <c r="D21" s="712"/>
      <c r="E21" s="712"/>
      <c r="F21" s="708"/>
      <c r="G21" s="1213"/>
    </row>
    <row r="22" spans="1:7" ht="25.5">
      <c r="A22" s="709" t="s">
        <v>950</v>
      </c>
      <c r="B22" s="722"/>
      <c r="C22" s="723" t="s">
        <v>627</v>
      </c>
      <c r="D22" s="673" t="s">
        <v>957</v>
      </c>
      <c r="E22" s="673">
        <v>4</v>
      </c>
      <c r="F22" s="714"/>
      <c r="G22" s="1214">
        <f>(E22*F22)</f>
        <v>0</v>
      </c>
    </row>
    <row r="23" spans="1:7">
      <c r="A23" s="709"/>
      <c r="B23" s="722"/>
      <c r="C23" s="723"/>
      <c r="D23" s="673"/>
      <c r="E23" s="673"/>
      <c r="F23" s="714"/>
      <c r="G23" s="1214"/>
    </row>
    <row r="24" spans="1:7" ht="25.5">
      <c r="A24" s="725" t="s">
        <v>951</v>
      </c>
      <c r="B24" s="710"/>
      <c r="C24" s="711" t="s">
        <v>628</v>
      </c>
      <c r="D24" s="673" t="s">
        <v>957</v>
      </c>
      <c r="E24" s="673">
        <v>15</v>
      </c>
      <c r="F24" s="708"/>
      <c r="G24" s="1213">
        <f>(E24*F24)</f>
        <v>0</v>
      </c>
    </row>
    <row r="25" spans="1:7">
      <c r="A25" s="758"/>
      <c r="B25" s="710"/>
      <c r="C25" s="715"/>
      <c r="D25" s="712"/>
      <c r="E25" s="712"/>
      <c r="F25" s="708"/>
      <c r="G25" s="1213"/>
    </row>
    <row r="26" spans="1:7" ht="25.5">
      <c r="A26" s="725" t="s">
        <v>953</v>
      </c>
      <c r="B26" s="710"/>
      <c r="C26" s="715" t="s">
        <v>617</v>
      </c>
      <c r="D26" s="712"/>
      <c r="E26" s="712"/>
      <c r="F26" s="708"/>
      <c r="G26" s="1213"/>
    </row>
    <row r="27" spans="1:7">
      <c r="A27" s="758"/>
      <c r="B27" s="710" t="s">
        <v>606</v>
      </c>
      <c r="C27" s="715" t="s">
        <v>618</v>
      </c>
      <c r="D27" s="712" t="s">
        <v>608</v>
      </c>
      <c r="E27" s="712">
        <v>40</v>
      </c>
      <c r="F27" s="708"/>
      <c r="G27" s="1213">
        <f>(E27*F27)</f>
        <v>0</v>
      </c>
    </row>
    <row r="28" spans="1:7">
      <c r="A28" s="758"/>
      <c r="B28" s="710" t="s">
        <v>606</v>
      </c>
      <c r="C28" s="715" t="s">
        <v>81</v>
      </c>
      <c r="D28" s="712" t="s">
        <v>608</v>
      </c>
      <c r="E28" s="712">
        <v>10</v>
      </c>
      <c r="F28" s="708"/>
      <c r="G28" s="1213">
        <f>(E28*F28)</f>
        <v>0</v>
      </c>
    </row>
    <row r="29" spans="1:7">
      <c r="A29" s="758"/>
      <c r="B29" s="710"/>
      <c r="C29" s="715"/>
      <c r="D29" s="712"/>
      <c r="E29" s="712"/>
      <c r="F29" s="708"/>
      <c r="G29" s="1213"/>
    </row>
    <row r="30" spans="1:7">
      <c r="A30" s="725" t="s">
        <v>954</v>
      </c>
      <c r="B30" s="710"/>
      <c r="C30" s="715" t="s">
        <v>82</v>
      </c>
      <c r="D30" s="712" t="s">
        <v>1000</v>
      </c>
      <c r="E30" s="712">
        <v>40</v>
      </c>
      <c r="F30" s="708"/>
      <c r="G30" s="1213">
        <f>(E30*F30)</f>
        <v>0</v>
      </c>
    </row>
    <row r="31" spans="1:7">
      <c r="A31" s="758"/>
      <c r="B31" s="710"/>
      <c r="C31" s="715"/>
      <c r="D31" s="712"/>
      <c r="E31" s="712"/>
      <c r="F31" s="708"/>
      <c r="G31" s="1213"/>
    </row>
    <row r="32" spans="1:7">
      <c r="A32" s="725" t="s">
        <v>958</v>
      </c>
      <c r="B32" s="676"/>
      <c r="C32" s="715" t="s">
        <v>619</v>
      </c>
      <c r="D32" s="712" t="s">
        <v>608</v>
      </c>
      <c r="E32" s="712">
        <v>110</v>
      </c>
      <c r="F32" s="708"/>
      <c r="G32" s="1213">
        <f>(E32*F32)</f>
        <v>0</v>
      </c>
    </row>
    <row r="33" spans="1:7">
      <c r="A33" s="758"/>
      <c r="B33" s="669"/>
      <c r="C33" s="670"/>
      <c r="D33" s="671"/>
      <c r="E33" s="671"/>
      <c r="F33" s="697"/>
      <c r="G33" s="666"/>
    </row>
    <row r="34" spans="1:7" ht="25.5">
      <c r="A34" s="724" t="s">
        <v>959</v>
      </c>
      <c r="B34" s="718"/>
      <c r="C34" s="711" t="s">
        <v>83</v>
      </c>
      <c r="D34" s="673"/>
      <c r="E34" s="673"/>
      <c r="F34" s="708"/>
      <c r="G34" s="1213"/>
    </row>
    <row r="35" spans="1:7">
      <c r="A35" s="724"/>
      <c r="B35" s="718" t="s">
        <v>606</v>
      </c>
      <c r="C35" s="711" t="s">
        <v>622</v>
      </c>
      <c r="D35" s="712" t="s">
        <v>957</v>
      </c>
      <c r="E35" s="712">
        <v>1</v>
      </c>
      <c r="F35" s="708"/>
      <c r="G35" s="1213">
        <f>(E35*F35)</f>
        <v>0</v>
      </c>
    </row>
    <row r="36" spans="1:7">
      <c r="A36" s="758"/>
      <c r="B36" s="676"/>
      <c r="C36" s="719"/>
      <c r="D36" s="712"/>
      <c r="E36" s="712"/>
      <c r="F36" s="708"/>
      <c r="G36" s="1213"/>
    </row>
    <row r="37" spans="1:7">
      <c r="A37" s="724" t="s">
        <v>960</v>
      </c>
      <c r="B37" s="718"/>
      <c r="C37" s="711" t="s">
        <v>623</v>
      </c>
      <c r="D37" s="712"/>
      <c r="E37" s="712"/>
      <c r="F37" s="708"/>
      <c r="G37" s="1213"/>
    </row>
    <row r="38" spans="1:7">
      <c r="A38" s="724"/>
      <c r="B38" s="718" t="s">
        <v>606</v>
      </c>
      <c r="C38" s="711" t="s">
        <v>624</v>
      </c>
      <c r="D38" s="712" t="s">
        <v>957</v>
      </c>
      <c r="E38" s="712">
        <v>5</v>
      </c>
      <c r="F38" s="708"/>
      <c r="G38" s="1213">
        <f>(E38*F38)</f>
        <v>0</v>
      </c>
    </row>
    <row r="39" spans="1:7">
      <c r="A39" s="763"/>
      <c r="B39" s="721"/>
      <c r="C39" s="719"/>
      <c r="D39" s="712"/>
      <c r="E39" s="712"/>
      <c r="F39" s="708"/>
      <c r="G39" s="1213"/>
    </row>
    <row r="40" spans="1:7" ht="25.5">
      <c r="A40" s="724" t="s">
        <v>964</v>
      </c>
      <c r="B40" s="721"/>
      <c r="C40" s="711" t="s">
        <v>84</v>
      </c>
      <c r="D40" s="712" t="s">
        <v>957</v>
      </c>
      <c r="E40" s="712">
        <v>1</v>
      </c>
      <c r="F40" s="708"/>
      <c r="G40" s="1213">
        <f>(E40*F40)</f>
        <v>0</v>
      </c>
    </row>
    <row r="41" spans="1:7">
      <c r="A41" s="724"/>
      <c r="B41" s="721"/>
      <c r="C41" s="711"/>
      <c r="D41" s="712"/>
      <c r="E41" s="712"/>
      <c r="F41" s="708"/>
      <c r="G41" s="1213"/>
    </row>
    <row r="42" spans="1:7" ht="38.25">
      <c r="A42" s="725" t="s">
        <v>961</v>
      </c>
      <c r="B42" s="710"/>
      <c r="C42" s="715" t="s">
        <v>85</v>
      </c>
      <c r="D42" s="712" t="s">
        <v>957</v>
      </c>
      <c r="E42" s="712">
        <v>25</v>
      </c>
      <c r="F42" s="708"/>
      <c r="G42" s="1213">
        <f>(E42*F42)</f>
        <v>0</v>
      </c>
    </row>
    <row r="43" spans="1:7">
      <c r="A43" s="725"/>
      <c r="B43" s="710"/>
      <c r="C43" s="715"/>
      <c r="D43" s="712"/>
      <c r="E43" s="712"/>
      <c r="F43" s="708"/>
      <c r="G43" s="1213"/>
    </row>
    <row r="44" spans="1:7">
      <c r="A44" s="725" t="s">
        <v>962</v>
      </c>
      <c r="B44" s="710"/>
      <c r="C44" s="715" t="s">
        <v>645</v>
      </c>
      <c r="D44" s="712"/>
      <c r="E44" s="712"/>
      <c r="F44" s="708"/>
      <c r="G44" s="1213"/>
    </row>
    <row r="45" spans="1:7">
      <c r="A45" s="725"/>
      <c r="B45" s="710" t="s">
        <v>606</v>
      </c>
      <c r="C45" s="715" t="s">
        <v>86</v>
      </c>
      <c r="D45" s="712" t="s">
        <v>957</v>
      </c>
      <c r="E45" s="712">
        <v>1</v>
      </c>
      <c r="F45" s="708"/>
      <c r="G45" s="1213">
        <f t="shared" ref="G45:G50" si="1">(E45*F45)</f>
        <v>0</v>
      </c>
    </row>
    <row r="46" spans="1:7">
      <c r="A46" s="725"/>
      <c r="B46" s="710" t="s">
        <v>606</v>
      </c>
      <c r="C46" s="715" t="s">
        <v>87</v>
      </c>
      <c r="D46" s="712" t="s">
        <v>957</v>
      </c>
      <c r="E46" s="712">
        <v>1</v>
      </c>
      <c r="F46" s="708"/>
      <c r="G46" s="1213">
        <f t="shared" si="1"/>
        <v>0</v>
      </c>
    </row>
    <row r="47" spans="1:7">
      <c r="A47" s="725"/>
      <c r="B47" s="710" t="s">
        <v>606</v>
      </c>
      <c r="C47" s="715" t="s">
        <v>88</v>
      </c>
      <c r="D47" s="712" t="s">
        <v>957</v>
      </c>
      <c r="E47" s="712">
        <v>1</v>
      </c>
      <c r="F47" s="708"/>
      <c r="G47" s="1213">
        <f t="shared" si="1"/>
        <v>0</v>
      </c>
    </row>
    <row r="48" spans="1:7">
      <c r="A48" s="725"/>
      <c r="B48" s="710" t="s">
        <v>606</v>
      </c>
      <c r="C48" s="715" t="s">
        <v>89</v>
      </c>
      <c r="D48" s="712" t="s">
        <v>957</v>
      </c>
      <c r="E48" s="712">
        <v>3</v>
      </c>
      <c r="F48" s="708"/>
      <c r="G48" s="1213">
        <f t="shared" si="1"/>
        <v>0</v>
      </c>
    </row>
    <row r="49" spans="1:7">
      <c r="A49" s="725"/>
      <c r="B49" s="710" t="s">
        <v>606</v>
      </c>
      <c r="C49" s="715" t="s">
        <v>90</v>
      </c>
      <c r="D49" s="712" t="s">
        <v>957</v>
      </c>
      <c r="E49" s="712">
        <v>1</v>
      </c>
      <c r="F49" s="708"/>
      <c r="G49" s="1213">
        <f t="shared" si="1"/>
        <v>0</v>
      </c>
    </row>
    <row r="50" spans="1:7">
      <c r="A50" s="725"/>
      <c r="B50" s="710" t="s">
        <v>606</v>
      </c>
      <c r="C50" s="715" t="s">
        <v>91</v>
      </c>
      <c r="D50" s="712" t="s">
        <v>957</v>
      </c>
      <c r="E50" s="712">
        <v>1</v>
      </c>
      <c r="F50" s="708"/>
      <c r="G50" s="1213">
        <f t="shared" si="1"/>
        <v>0</v>
      </c>
    </row>
    <row r="51" spans="1:7">
      <c r="A51" s="725"/>
      <c r="B51" s="710"/>
      <c r="C51" s="715"/>
      <c r="D51" s="712"/>
      <c r="E51" s="712"/>
      <c r="F51" s="708"/>
      <c r="G51" s="1213"/>
    </row>
    <row r="52" spans="1:7" ht="25.5">
      <c r="A52" s="725" t="s">
        <v>963</v>
      </c>
      <c r="B52" s="710"/>
      <c r="C52" s="715" t="s">
        <v>630</v>
      </c>
      <c r="D52" s="712" t="s">
        <v>631</v>
      </c>
      <c r="E52" s="712">
        <v>12</v>
      </c>
      <c r="F52" s="708"/>
      <c r="G52" s="1213">
        <f>(E52*F52)</f>
        <v>0</v>
      </c>
    </row>
    <row r="53" spans="1:7">
      <c r="A53" s="725"/>
      <c r="B53" s="710"/>
      <c r="C53" s="715"/>
      <c r="D53" s="712"/>
      <c r="E53" s="712"/>
      <c r="F53" s="708"/>
      <c r="G53" s="1213"/>
    </row>
    <row r="54" spans="1:7" ht="51">
      <c r="A54" s="709" t="s">
        <v>965</v>
      </c>
      <c r="B54" s="710"/>
      <c r="C54" s="711" t="s">
        <v>485</v>
      </c>
      <c r="D54" s="712"/>
      <c r="E54" s="712"/>
      <c r="F54" s="708"/>
      <c r="G54" s="1213"/>
    </row>
    <row r="55" spans="1:7">
      <c r="A55" s="709"/>
      <c r="B55" s="710" t="s">
        <v>606</v>
      </c>
      <c r="C55" s="711" t="s">
        <v>635</v>
      </c>
      <c r="D55" s="712"/>
      <c r="E55" s="712"/>
      <c r="F55" s="708"/>
      <c r="G55" s="1213"/>
    </row>
    <row r="56" spans="1:7">
      <c r="A56" s="709"/>
      <c r="B56" s="710"/>
      <c r="C56" s="711" t="s">
        <v>636</v>
      </c>
      <c r="D56" s="712" t="s">
        <v>957</v>
      </c>
      <c r="E56" s="712">
        <v>1</v>
      </c>
      <c r="F56" s="708"/>
      <c r="G56" s="1213"/>
    </row>
    <row r="57" spans="1:7">
      <c r="A57" s="709"/>
      <c r="B57" s="710" t="s">
        <v>606</v>
      </c>
      <c r="C57" s="711" t="s">
        <v>467</v>
      </c>
      <c r="D57" s="712" t="s">
        <v>957</v>
      </c>
      <c r="E57" s="712">
        <v>1</v>
      </c>
      <c r="F57" s="708"/>
      <c r="G57" s="1213"/>
    </row>
    <row r="58" spans="1:7">
      <c r="A58" s="709"/>
      <c r="B58" s="710" t="s">
        <v>606</v>
      </c>
      <c r="C58" s="711" t="s">
        <v>637</v>
      </c>
      <c r="D58" s="673"/>
      <c r="E58" s="673"/>
      <c r="F58" s="708"/>
      <c r="G58" s="1213"/>
    </row>
    <row r="59" spans="1:7">
      <c r="A59" s="709"/>
      <c r="B59" s="710"/>
      <c r="C59" s="711" t="s">
        <v>638</v>
      </c>
      <c r="D59" s="712" t="s">
        <v>957</v>
      </c>
      <c r="E59" s="712">
        <v>5</v>
      </c>
      <c r="F59" s="708"/>
      <c r="G59" s="1213"/>
    </row>
    <row r="60" spans="1:7">
      <c r="A60" s="709"/>
      <c r="B60" s="710"/>
      <c r="C60" s="711" t="s">
        <v>639</v>
      </c>
      <c r="D60" s="712" t="s">
        <v>957</v>
      </c>
      <c r="E60" s="712">
        <v>2</v>
      </c>
      <c r="F60" s="708"/>
      <c r="G60" s="1213"/>
    </row>
    <row r="61" spans="1:7">
      <c r="A61" s="709"/>
      <c r="B61" s="710"/>
      <c r="C61" s="711" t="s">
        <v>640</v>
      </c>
      <c r="D61" s="712" t="s">
        <v>957</v>
      </c>
      <c r="E61" s="712">
        <v>2</v>
      </c>
      <c r="F61" s="708"/>
      <c r="G61" s="1213"/>
    </row>
    <row r="62" spans="1:7">
      <c r="A62" s="709"/>
      <c r="B62" s="710"/>
      <c r="C62" s="711" t="s">
        <v>641</v>
      </c>
      <c r="D62" s="712" t="s">
        <v>957</v>
      </c>
      <c r="E62" s="712">
        <v>2</v>
      </c>
      <c r="F62" s="708"/>
      <c r="G62" s="1213"/>
    </row>
    <row r="63" spans="1:7">
      <c r="A63" s="709"/>
      <c r="B63" s="710" t="s">
        <v>606</v>
      </c>
      <c r="C63" s="711" t="s">
        <v>642</v>
      </c>
      <c r="D63" s="712" t="s">
        <v>957</v>
      </c>
      <c r="E63" s="712">
        <v>1</v>
      </c>
      <c r="F63" s="708"/>
      <c r="G63" s="1213"/>
    </row>
    <row r="64" spans="1:7">
      <c r="A64" s="709"/>
      <c r="B64" s="710" t="s">
        <v>606</v>
      </c>
      <c r="C64" s="711" t="s">
        <v>643</v>
      </c>
      <c r="D64" s="712" t="s">
        <v>957</v>
      </c>
      <c r="E64" s="712">
        <v>1</v>
      </c>
      <c r="F64" s="708"/>
      <c r="G64" s="1213"/>
    </row>
    <row r="65" spans="1:8" s="692" customFormat="1">
      <c r="A65" s="709"/>
      <c r="B65" s="710" t="s">
        <v>606</v>
      </c>
      <c r="C65" s="711" t="s">
        <v>644</v>
      </c>
      <c r="D65" s="712" t="s">
        <v>957</v>
      </c>
      <c r="E65" s="712">
        <v>1</v>
      </c>
      <c r="F65" s="708"/>
      <c r="G65" s="1213"/>
      <c r="H65" s="734"/>
    </row>
    <row r="66" spans="1:8">
      <c r="A66" s="709"/>
      <c r="B66" s="710" t="s">
        <v>606</v>
      </c>
      <c r="C66" s="711" t="s">
        <v>633</v>
      </c>
      <c r="D66" s="712" t="s">
        <v>629</v>
      </c>
      <c r="E66" s="712">
        <v>1</v>
      </c>
      <c r="F66" s="708"/>
      <c r="G66" s="1213"/>
    </row>
    <row r="67" spans="1:8">
      <c r="A67" s="709"/>
      <c r="B67" s="710"/>
      <c r="C67" s="711" t="s">
        <v>634</v>
      </c>
      <c r="D67" s="712" t="s">
        <v>957</v>
      </c>
      <c r="E67" s="712">
        <v>1</v>
      </c>
      <c r="F67" s="708"/>
      <c r="G67" s="1213">
        <f>(E67*F67)</f>
        <v>0</v>
      </c>
    </row>
    <row r="68" spans="1:8">
      <c r="A68" s="725"/>
      <c r="B68" s="710"/>
      <c r="C68" s="711"/>
      <c r="D68" s="712"/>
      <c r="E68" s="712"/>
      <c r="F68" s="708"/>
      <c r="G68" s="1213"/>
    </row>
    <row r="69" spans="1:8" ht="25.5">
      <c r="A69" s="725" t="s">
        <v>966</v>
      </c>
      <c r="B69" s="710"/>
      <c r="C69" s="711" t="s">
        <v>468</v>
      </c>
      <c r="D69" s="712" t="s">
        <v>957</v>
      </c>
      <c r="E69" s="712">
        <v>1</v>
      </c>
      <c r="F69" s="708"/>
      <c r="G69" s="1213">
        <f>(E69*F69)</f>
        <v>0</v>
      </c>
    </row>
    <row r="70" spans="1:8">
      <c r="A70" s="725"/>
      <c r="B70" s="710"/>
      <c r="C70" s="711"/>
      <c r="D70" s="712"/>
      <c r="E70" s="712"/>
      <c r="F70" s="708"/>
      <c r="G70" s="1213"/>
    </row>
    <row r="71" spans="1:8" ht="51">
      <c r="A71" s="709" t="s">
        <v>967</v>
      </c>
      <c r="B71" s="710"/>
      <c r="C71" s="715" t="s">
        <v>469</v>
      </c>
      <c r="D71" s="712" t="s">
        <v>957</v>
      </c>
      <c r="E71" s="712">
        <v>3</v>
      </c>
      <c r="F71" s="708"/>
      <c r="G71" s="1213">
        <f>(E71*F71)</f>
        <v>0</v>
      </c>
    </row>
    <row r="72" spans="1:8">
      <c r="A72" s="675"/>
      <c r="B72" s="710"/>
      <c r="C72" s="715"/>
      <c r="D72" s="712"/>
      <c r="E72" s="712"/>
      <c r="F72" s="708"/>
      <c r="G72" s="1213"/>
    </row>
    <row r="73" spans="1:8" ht="51">
      <c r="A73" s="709" t="s">
        <v>968</v>
      </c>
      <c r="B73" s="747"/>
      <c r="C73" s="715" t="s">
        <v>749</v>
      </c>
      <c r="D73" s="712"/>
      <c r="E73" s="712"/>
      <c r="F73" s="708"/>
      <c r="G73" s="1213"/>
    </row>
    <row r="74" spans="1:8">
      <c r="A74" s="675"/>
      <c r="B74" s="747" t="s">
        <v>752</v>
      </c>
      <c r="C74" s="715" t="s">
        <v>753</v>
      </c>
      <c r="D74" s="712" t="s">
        <v>957</v>
      </c>
      <c r="E74" s="712">
        <v>8</v>
      </c>
      <c r="F74" s="708"/>
      <c r="G74" s="1213">
        <f>(E74*F74)</f>
        <v>0</v>
      </c>
    </row>
    <row r="75" spans="1:8">
      <c r="A75" s="758"/>
      <c r="B75" s="710"/>
      <c r="C75" s="715"/>
      <c r="D75" s="712"/>
      <c r="E75" s="712"/>
      <c r="F75" s="708"/>
      <c r="G75" s="1213"/>
    </row>
    <row r="76" spans="1:8" ht="51">
      <c r="A76" s="709" t="s">
        <v>969</v>
      </c>
      <c r="B76" s="749"/>
      <c r="C76" s="715" t="s">
        <v>51</v>
      </c>
      <c r="D76" s="712"/>
      <c r="E76" s="738"/>
      <c r="F76" s="708"/>
      <c r="G76" s="1213"/>
    </row>
    <row r="77" spans="1:8" ht="25.5">
      <c r="A77" s="675"/>
      <c r="B77" s="747" t="s">
        <v>73</v>
      </c>
      <c r="C77" s="715" t="s">
        <v>74</v>
      </c>
      <c r="D77" s="712"/>
      <c r="E77" s="738"/>
      <c r="F77" s="708"/>
      <c r="G77" s="1213"/>
    </row>
    <row r="78" spans="1:8">
      <c r="A78" s="675"/>
      <c r="B78" s="749"/>
      <c r="C78" s="715" t="s">
        <v>75</v>
      </c>
      <c r="D78" s="712" t="s">
        <v>957</v>
      </c>
      <c r="E78" s="738">
        <v>5</v>
      </c>
      <c r="F78" s="708"/>
      <c r="G78" s="1213">
        <f>(E78*F78)</f>
        <v>0</v>
      </c>
    </row>
    <row r="79" spans="1:8">
      <c r="A79" s="725"/>
      <c r="B79" s="753"/>
      <c r="C79" s="715"/>
      <c r="D79" s="712"/>
      <c r="E79" s="712"/>
      <c r="F79" s="708"/>
      <c r="G79" s="1213"/>
    </row>
    <row r="80" spans="1:8" ht="25.5">
      <c r="A80" s="725" t="s">
        <v>970</v>
      </c>
      <c r="B80" s="676"/>
      <c r="C80" s="715" t="s">
        <v>470</v>
      </c>
      <c r="D80" s="712"/>
      <c r="E80" s="712"/>
      <c r="F80" s="708"/>
      <c r="G80" s="1213"/>
    </row>
    <row r="81" spans="1:7">
      <c r="A81" s="725"/>
      <c r="B81" s="710" t="s">
        <v>606</v>
      </c>
      <c r="C81" s="715" t="s">
        <v>620</v>
      </c>
      <c r="D81" s="712" t="s">
        <v>957</v>
      </c>
      <c r="E81" s="712">
        <v>2</v>
      </c>
      <c r="F81" s="708"/>
      <c r="G81" s="1213">
        <f>(E81*F81)</f>
        <v>0</v>
      </c>
    </row>
    <row r="82" spans="1:7">
      <c r="A82" s="725"/>
      <c r="B82" s="710" t="s">
        <v>606</v>
      </c>
      <c r="C82" s="715" t="s">
        <v>621</v>
      </c>
      <c r="D82" s="712" t="s">
        <v>957</v>
      </c>
      <c r="E82" s="712">
        <v>2</v>
      </c>
      <c r="F82" s="708"/>
      <c r="G82" s="1213">
        <f>(E82*F82)</f>
        <v>0</v>
      </c>
    </row>
    <row r="83" spans="1:7">
      <c r="A83" s="725"/>
      <c r="B83" s="676"/>
      <c r="C83" s="715"/>
      <c r="D83" s="712"/>
      <c r="E83" s="712"/>
      <c r="F83" s="708"/>
      <c r="G83" s="1213"/>
    </row>
    <row r="84" spans="1:7" ht="25.5">
      <c r="A84" s="725" t="s">
        <v>971</v>
      </c>
      <c r="B84" s="718"/>
      <c r="C84" s="719" t="s">
        <v>625</v>
      </c>
      <c r="D84" s="712"/>
      <c r="E84" s="712"/>
      <c r="F84" s="708"/>
      <c r="G84" s="1213"/>
    </row>
    <row r="85" spans="1:7">
      <c r="A85" s="724"/>
      <c r="B85" s="718" t="s">
        <v>606</v>
      </c>
      <c r="C85" s="711" t="s">
        <v>471</v>
      </c>
      <c r="D85" s="712" t="s">
        <v>957</v>
      </c>
      <c r="E85" s="712">
        <v>3</v>
      </c>
      <c r="F85" s="708"/>
      <c r="G85" s="1213">
        <f>(E85*F85)</f>
        <v>0</v>
      </c>
    </row>
    <row r="86" spans="1:7">
      <c r="A86" s="724"/>
      <c r="B86" s="718" t="s">
        <v>606</v>
      </c>
      <c r="C86" s="711" t="s">
        <v>472</v>
      </c>
      <c r="D86" s="712" t="s">
        <v>957</v>
      </c>
      <c r="E86" s="712">
        <v>2</v>
      </c>
      <c r="F86" s="708"/>
      <c r="G86" s="1213">
        <f>(E86*F86)</f>
        <v>0</v>
      </c>
    </row>
    <row r="87" spans="1:7">
      <c r="A87" s="725"/>
      <c r="B87" s="710"/>
      <c r="C87" s="715"/>
      <c r="D87" s="712"/>
      <c r="E87" s="712"/>
      <c r="F87" s="708"/>
      <c r="G87" s="1213"/>
    </row>
    <row r="88" spans="1:7" ht="25.5">
      <c r="A88" s="717" t="s">
        <v>972</v>
      </c>
      <c r="B88" s="735"/>
      <c r="C88" s="711" t="s">
        <v>473</v>
      </c>
      <c r="D88" s="673" t="s">
        <v>957</v>
      </c>
      <c r="E88" s="673">
        <v>2</v>
      </c>
      <c r="F88" s="708"/>
      <c r="G88" s="1213">
        <f>(E88*F88)</f>
        <v>0</v>
      </c>
    </row>
    <row r="89" spans="1:7">
      <c r="A89" s="717"/>
      <c r="B89" s="735"/>
      <c r="C89" s="711"/>
      <c r="D89" s="673"/>
      <c r="E89" s="673"/>
      <c r="F89" s="708"/>
      <c r="G89" s="1213"/>
    </row>
    <row r="90" spans="1:7" ht="51">
      <c r="A90" s="717" t="s">
        <v>973</v>
      </c>
      <c r="B90" s="735"/>
      <c r="C90" s="711" t="s">
        <v>474</v>
      </c>
      <c r="D90" s="673" t="s">
        <v>957</v>
      </c>
      <c r="E90" s="673">
        <v>2</v>
      </c>
      <c r="F90" s="714"/>
      <c r="G90" s="1214">
        <f>(E90*F90)</f>
        <v>0</v>
      </c>
    </row>
    <row r="91" spans="1:7">
      <c r="A91" s="725"/>
      <c r="B91" s="710"/>
      <c r="C91" s="715"/>
      <c r="D91" s="712"/>
      <c r="E91" s="712"/>
      <c r="F91" s="708"/>
      <c r="G91" s="1213"/>
    </row>
    <row r="92" spans="1:7" ht="38.25">
      <c r="A92" s="724" t="s">
        <v>974</v>
      </c>
      <c r="B92" s="710"/>
      <c r="C92" s="715" t="s">
        <v>475</v>
      </c>
      <c r="D92" s="712" t="s">
        <v>631</v>
      </c>
      <c r="E92" s="712">
        <v>16</v>
      </c>
      <c r="F92" s="708"/>
      <c r="G92" s="1213">
        <f>(E92*F92)</f>
        <v>0</v>
      </c>
    </row>
    <row r="93" spans="1:7">
      <c r="A93" s="725"/>
      <c r="B93" s="710"/>
      <c r="C93" s="715"/>
      <c r="D93" s="712"/>
      <c r="E93" s="712"/>
      <c r="F93" s="708"/>
      <c r="G93" s="1213"/>
    </row>
    <row r="94" spans="1:7" ht="25.5">
      <c r="A94" s="725" t="s">
        <v>975</v>
      </c>
      <c r="B94" s="710"/>
      <c r="C94" s="715" t="s">
        <v>476</v>
      </c>
      <c r="D94" s="712" t="s">
        <v>957</v>
      </c>
      <c r="E94" s="712">
        <v>1</v>
      </c>
      <c r="F94" s="708"/>
      <c r="G94" s="1213">
        <f>(E94*F94)</f>
        <v>0</v>
      </c>
    </row>
    <row r="95" spans="1:7">
      <c r="A95" s="725"/>
      <c r="B95" s="710"/>
      <c r="C95" s="715"/>
      <c r="D95" s="712"/>
      <c r="E95" s="712"/>
      <c r="F95" s="708"/>
      <c r="G95" s="1213"/>
    </row>
    <row r="96" spans="1:7">
      <c r="A96" s="725" t="s">
        <v>976</v>
      </c>
      <c r="B96" s="710"/>
      <c r="C96" s="677" t="s">
        <v>632</v>
      </c>
      <c r="D96" s="673" t="s">
        <v>957</v>
      </c>
      <c r="E96" s="677">
        <v>1</v>
      </c>
      <c r="F96" s="708"/>
      <c r="G96" s="1213">
        <f>(E96*F96)</f>
        <v>0</v>
      </c>
    </row>
    <row r="97" spans="1:8">
      <c r="A97" s="725"/>
      <c r="B97" s="710"/>
      <c r="C97" s="677"/>
      <c r="D97" s="673"/>
      <c r="E97" s="677"/>
      <c r="F97" s="708"/>
      <c r="G97" s="1213"/>
    </row>
    <row r="98" spans="1:8" ht="38.25">
      <c r="A98" s="725" t="s">
        <v>977</v>
      </c>
      <c r="B98" s="752"/>
      <c r="C98" s="715" t="s">
        <v>477</v>
      </c>
      <c r="D98" s="712" t="s">
        <v>957</v>
      </c>
      <c r="E98" s="712">
        <v>1</v>
      </c>
      <c r="F98" s="708"/>
      <c r="G98" s="1213">
        <f>(E98*F98)</f>
        <v>0</v>
      </c>
    </row>
    <row r="99" spans="1:8">
      <c r="A99" s="709"/>
      <c r="B99" s="752"/>
      <c r="C99" s="715"/>
      <c r="D99" s="712"/>
      <c r="E99" s="712"/>
      <c r="F99" s="708"/>
      <c r="G99" s="1213"/>
    </row>
    <row r="100" spans="1:8">
      <c r="A100" s="709" t="s">
        <v>978</v>
      </c>
      <c r="B100" s="676"/>
      <c r="C100" s="715" t="s">
        <v>478</v>
      </c>
      <c r="D100" s="673" t="s">
        <v>631</v>
      </c>
      <c r="E100" s="677">
        <v>10</v>
      </c>
      <c r="F100" s="714"/>
      <c r="G100" s="1214">
        <f>(E100*F100)</f>
        <v>0</v>
      </c>
    </row>
    <row r="101" spans="1:8">
      <c r="A101" s="675"/>
      <c r="B101" s="676"/>
      <c r="C101" s="677"/>
      <c r="D101" s="677"/>
      <c r="E101" s="677"/>
      <c r="F101" s="705"/>
      <c r="G101" s="1218"/>
    </row>
    <row r="102" spans="1:8" ht="25.5">
      <c r="A102" s="709" t="s">
        <v>979</v>
      </c>
      <c r="B102" s="676"/>
      <c r="C102" s="715" t="s">
        <v>479</v>
      </c>
      <c r="D102" s="677" t="s">
        <v>629</v>
      </c>
      <c r="E102" s="677">
        <v>1</v>
      </c>
      <c r="F102" s="714"/>
      <c r="G102" s="1214">
        <f>(E102*F102)</f>
        <v>0</v>
      </c>
    </row>
    <row r="103" spans="1:8">
      <c r="A103" s="675"/>
      <c r="B103" s="676"/>
      <c r="C103" s="677"/>
      <c r="D103" s="677"/>
      <c r="E103" s="677"/>
      <c r="F103" s="705"/>
      <c r="G103" s="1218"/>
    </row>
    <row r="104" spans="1:8">
      <c r="A104" s="709" t="s">
        <v>980</v>
      </c>
      <c r="B104" s="676"/>
      <c r="C104" s="715" t="s">
        <v>480</v>
      </c>
      <c r="D104" s="673" t="s">
        <v>957</v>
      </c>
      <c r="E104" s="677">
        <v>1</v>
      </c>
      <c r="F104" s="714"/>
      <c r="G104" s="1214">
        <f>(E104*F104)</f>
        <v>0</v>
      </c>
    </row>
    <row r="105" spans="1:8">
      <c r="A105" s="675"/>
      <c r="B105" s="676"/>
      <c r="C105" s="677"/>
      <c r="D105" s="677"/>
      <c r="E105" s="677"/>
      <c r="F105" s="705"/>
      <c r="G105" s="1218"/>
    </row>
    <row r="106" spans="1:8" ht="15">
      <c r="A106" s="675"/>
      <c r="B106" s="676"/>
      <c r="C106" s="764" t="s">
        <v>481</v>
      </c>
      <c r="D106" s="677"/>
      <c r="E106" s="677"/>
      <c r="F106" s="705"/>
      <c r="G106" s="1218"/>
    </row>
    <row r="107" spans="1:8" ht="18.75" customHeight="1" thickBot="1">
      <c r="A107" s="743"/>
      <c r="B107" s="744"/>
      <c r="C107" s="680" t="s">
        <v>482</v>
      </c>
      <c r="D107" s="680"/>
      <c r="E107" s="681" t="s">
        <v>919</v>
      </c>
      <c r="F107" s="765"/>
      <c r="G107">
        <f>SUM(G9:G104)</f>
        <v>0</v>
      </c>
    </row>
    <row r="108" spans="1:8" s="684" customFormat="1" ht="20.25" customHeight="1" thickTop="1">
      <c r="A108" s="675"/>
      <c r="B108" s="676"/>
      <c r="C108" s="677"/>
      <c r="D108" s="677"/>
      <c r="E108" s="683"/>
      <c r="F108" s="705"/>
      <c r="G108" s="1197"/>
      <c r="H108" s="766"/>
    </row>
    <row r="109" spans="1:8">
      <c r="A109" s="685"/>
      <c r="B109" s="686"/>
      <c r="C109" s="687" t="s">
        <v>595</v>
      </c>
      <c r="D109" s="688"/>
      <c r="E109" s="689"/>
    </row>
    <row r="110" spans="1:8" ht="24">
      <c r="A110" s="725"/>
      <c r="B110" s="710"/>
      <c r="C110" s="699" t="s">
        <v>483</v>
      </c>
      <c r="D110" s="677"/>
      <c r="E110" s="677"/>
      <c r="F110" s="705"/>
      <c r="G110" s="1218"/>
    </row>
    <row r="111" spans="1:8" ht="24">
      <c r="A111" s="725"/>
      <c r="B111" s="710"/>
      <c r="C111" s="699" t="s">
        <v>484</v>
      </c>
      <c r="D111" s="677"/>
      <c r="E111" s="677"/>
      <c r="F111" s="705"/>
      <c r="G111" s="1218"/>
    </row>
    <row r="112" spans="1:8">
      <c r="A112" s="725"/>
      <c r="B112" s="710"/>
      <c r="C112" s="699"/>
      <c r="D112" s="677"/>
      <c r="E112" s="677"/>
      <c r="F112" s="705"/>
      <c r="G112" s="1218"/>
    </row>
    <row r="113" spans="1:7">
      <c r="A113" s="725"/>
      <c r="B113" s="710"/>
      <c r="C113" s="677"/>
      <c r="D113" s="677"/>
      <c r="E113" s="677"/>
      <c r="F113" s="705"/>
      <c r="G113" s="1218"/>
    </row>
    <row r="114" spans="1:7">
      <c r="A114" s="725"/>
      <c r="B114" s="710"/>
      <c r="C114" s="677"/>
      <c r="D114" s="677"/>
      <c r="E114" s="677"/>
      <c r="F114" s="705"/>
      <c r="G114" s="1218"/>
    </row>
    <row r="115" spans="1:7">
      <c r="B115" s="768"/>
    </row>
    <row r="116" spans="1:7">
      <c r="B116" s="768"/>
    </row>
    <row r="117" spans="1:7">
      <c r="B117" s="768"/>
    </row>
    <row r="118" spans="1:7">
      <c r="B118" s="768"/>
    </row>
    <row r="119" spans="1:7">
      <c r="B119" s="768"/>
    </row>
    <row r="120" spans="1:7">
      <c r="B120" s="768"/>
    </row>
    <row r="121" spans="1:7">
      <c r="B121" s="768"/>
    </row>
    <row r="122" spans="1:7">
      <c r="B122" s="768"/>
    </row>
    <row r="123" spans="1:7">
      <c r="B123" s="768"/>
    </row>
    <row r="124" spans="1:7">
      <c r="B124" s="768"/>
    </row>
  </sheetData>
  <sheetProtection password="EBCE" sheet="1"/>
  <phoneticPr fontId="117" type="noConversion"/>
  <pageMargins left="0.98425196850393704" right="0.74803149606299213" top="0.98425196850393704" bottom="0.98425196850393704" header="0.39370078740157483" footer="0.39370078740157483"/>
  <pageSetup paperSize="9" scale="88" firstPageNumber="59" orientation="portrait" useFirstPageNumber="1" r:id="rId1"/>
  <headerFooter alignWithMargins="0"/>
  <rowBreaks count="3" manualBreakCount="3">
    <brk id="38" max="9" man="1"/>
    <brk id="78" max="9" man="1"/>
    <brk id="112"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07"/>
  <sheetViews>
    <sheetView zoomScale="90" zoomScaleNormal="90" zoomScaleSheetLayoutView="40" workbookViewId="0">
      <selection activeCell="E21" sqref="E21"/>
    </sheetView>
  </sheetViews>
  <sheetFormatPr defaultRowHeight="15"/>
  <cols>
    <col min="1" max="1" width="3.7109375" customWidth="1"/>
    <col min="2" max="2" width="4" customWidth="1"/>
    <col min="3" max="3" width="45.42578125" customWidth="1"/>
    <col min="6" max="6" width="12.28515625" style="1219" customWidth="1"/>
    <col min="7" max="7" width="12.28515625" style="1240" customWidth="1"/>
    <col min="8" max="48" width="9.140625" customWidth="1"/>
  </cols>
  <sheetData>
    <row r="1" spans="1:112" s="147" customFormat="1" ht="16.5">
      <c r="A1" s="770" t="s">
        <v>947</v>
      </c>
      <c r="B1" s="771"/>
      <c r="C1" s="772" t="s">
        <v>596</v>
      </c>
      <c r="D1" s="176"/>
      <c r="E1" s="176"/>
      <c r="F1" s="773"/>
      <c r="G1" s="1220"/>
      <c r="H1" s="619"/>
      <c r="I1" s="619"/>
      <c r="J1" s="619"/>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row>
    <row r="2" spans="1:112" s="147" customFormat="1" ht="16.5">
      <c r="A2" s="772"/>
      <c r="B2" s="771"/>
      <c r="C2" s="772"/>
      <c r="D2" s="176"/>
      <c r="E2" s="176"/>
      <c r="F2" s="773"/>
      <c r="G2" s="1221"/>
      <c r="H2" s="619"/>
      <c r="I2" s="619"/>
      <c r="J2" s="619"/>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row>
    <row r="3" spans="1:112" s="147" customFormat="1" ht="60">
      <c r="A3" s="143"/>
      <c r="B3" s="771"/>
      <c r="C3" s="775" t="s">
        <v>597</v>
      </c>
      <c r="D3" s="176"/>
      <c r="E3" s="176"/>
      <c r="F3" s="773"/>
      <c r="G3" s="1220"/>
      <c r="H3" s="619"/>
      <c r="I3" s="619"/>
      <c r="J3" s="619"/>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row>
    <row r="4" spans="1:112" s="147" customFormat="1" ht="12.75">
      <c r="A4" s="143"/>
      <c r="B4" s="771"/>
      <c r="C4" s="775"/>
      <c r="D4" s="176"/>
      <c r="E4" s="176"/>
      <c r="F4" s="773"/>
      <c r="G4" s="1220"/>
      <c r="H4" s="619"/>
      <c r="I4" s="619"/>
      <c r="J4" s="619"/>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row>
    <row r="5" spans="1:112" s="147" customFormat="1" ht="36">
      <c r="A5" s="143"/>
      <c r="B5" s="771"/>
      <c r="C5" s="775" t="s">
        <v>486</v>
      </c>
      <c r="D5" s="176"/>
      <c r="E5" s="176"/>
      <c r="F5" s="773"/>
      <c r="G5" s="1220"/>
      <c r="H5" s="619"/>
      <c r="I5" s="619"/>
      <c r="J5" s="619"/>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112" s="147" customFormat="1" ht="12.75">
      <c r="A6" s="143"/>
      <c r="B6" s="771"/>
      <c r="C6" s="143"/>
      <c r="D6" s="176"/>
      <c r="E6" s="176"/>
      <c r="F6" s="773"/>
      <c r="G6" s="1220"/>
      <c r="H6" s="619"/>
      <c r="I6" s="619"/>
      <c r="J6" s="619"/>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row>
    <row r="7" spans="1:112" s="147" customFormat="1" ht="151.15" customHeight="1">
      <c r="A7" s="533"/>
      <c r="B7" s="776"/>
      <c r="C7" s="777" t="s">
        <v>598</v>
      </c>
      <c r="D7" s="778"/>
      <c r="E7" s="778"/>
      <c r="F7" s="773"/>
      <c r="G7" s="1220"/>
      <c r="H7" s="619"/>
      <c r="I7" s="619"/>
      <c r="J7" s="773"/>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row>
    <row r="8" spans="1:112" s="147" customFormat="1" ht="12.75">
      <c r="A8" s="533"/>
      <c r="B8" s="776"/>
      <c r="C8" s="777"/>
      <c r="D8" s="778"/>
      <c r="E8" s="778"/>
      <c r="F8" s="773"/>
      <c r="G8" s="1220"/>
      <c r="H8" s="619"/>
      <c r="I8" s="619"/>
      <c r="J8" s="619"/>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row>
    <row r="9" spans="1:112" s="147" customFormat="1" ht="12.75">
      <c r="A9" s="533"/>
      <c r="B9" s="776"/>
      <c r="C9" s="779" t="s">
        <v>599</v>
      </c>
      <c r="D9" s="778" t="s">
        <v>600</v>
      </c>
      <c r="E9" s="778" t="s">
        <v>601</v>
      </c>
      <c r="F9" s="780" t="s">
        <v>602</v>
      </c>
      <c r="G9" s="1222" t="s">
        <v>603</v>
      </c>
      <c r="H9" s="619"/>
      <c r="I9" s="619"/>
      <c r="J9" s="619"/>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row>
    <row r="10" spans="1:112" s="782" customFormat="1">
      <c r="A10" s="533"/>
      <c r="B10" s="776"/>
      <c r="C10" s="779"/>
      <c r="D10" s="781"/>
      <c r="E10" s="781"/>
      <c r="F10" s="773"/>
      <c r="G10" s="1221"/>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row>
    <row r="11" spans="1:112" s="782" customFormat="1" ht="28.5">
      <c r="A11" s="783" t="s">
        <v>1141</v>
      </c>
      <c r="B11" s="784"/>
      <c r="C11" s="785" t="s">
        <v>487</v>
      </c>
      <c r="D11" s="786"/>
      <c r="E11" s="786"/>
      <c r="F11" s="787"/>
      <c r="G11" s="1223"/>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row>
    <row r="12" spans="1:112" s="782" customFormat="1">
      <c r="A12" s="533"/>
      <c r="B12" s="776"/>
      <c r="C12" s="779"/>
      <c r="D12" s="781"/>
      <c r="E12" s="781"/>
      <c r="F12" s="773"/>
      <c r="G12" s="1221"/>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row>
    <row r="13" spans="1:112" s="793" customFormat="1" ht="25.5">
      <c r="A13" s="788" t="s">
        <v>1090</v>
      </c>
      <c r="B13" s="789"/>
      <c r="C13" s="790" t="s">
        <v>488</v>
      </c>
      <c r="D13" s="791"/>
      <c r="E13" s="792"/>
      <c r="F13" s="798"/>
      <c r="G13" s="122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794"/>
      <c r="AQ13" s="794"/>
      <c r="AR13" s="794"/>
      <c r="AS13" s="794"/>
      <c r="AT13" s="794"/>
      <c r="AU13" s="794"/>
      <c r="AV13" s="794"/>
      <c r="AW13" s="794"/>
      <c r="AX13" s="794"/>
      <c r="AY13" s="794"/>
      <c r="AZ13" s="794"/>
      <c r="BA13" s="794"/>
      <c r="BB13" s="794"/>
      <c r="BC13" s="794"/>
      <c r="BD13" s="794"/>
      <c r="BE13" s="794"/>
      <c r="BF13" s="794"/>
      <c r="BG13" s="794"/>
      <c r="BH13" s="794"/>
      <c r="BI13" s="794"/>
      <c r="BJ13" s="794"/>
      <c r="BK13" s="794"/>
      <c r="BL13" s="794"/>
      <c r="BM13" s="794"/>
      <c r="BN13" s="794"/>
      <c r="BO13" s="794"/>
      <c r="BP13" s="794"/>
      <c r="BQ13" s="794"/>
      <c r="BR13" s="794"/>
      <c r="BS13" s="794"/>
      <c r="BT13" s="794"/>
      <c r="BU13" s="794"/>
      <c r="BV13" s="794"/>
      <c r="BW13" s="794"/>
      <c r="BX13" s="794"/>
      <c r="BY13" s="794"/>
      <c r="BZ13" s="794"/>
      <c r="CA13" s="794"/>
      <c r="CB13" s="794"/>
      <c r="CC13" s="794"/>
      <c r="CD13" s="794"/>
      <c r="CE13" s="794"/>
      <c r="CF13" s="794"/>
      <c r="CG13" s="794"/>
      <c r="CH13" s="794"/>
      <c r="CI13" s="794"/>
      <c r="CJ13" s="794"/>
      <c r="CK13" s="794"/>
      <c r="CL13" s="794"/>
      <c r="CM13" s="794"/>
      <c r="CN13" s="794"/>
      <c r="CO13" s="794"/>
      <c r="CP13" s="794"/>
      <c r="CQ13" s="794"/>
      <c r="CR13" s="794"/>
      <c r="CS13" s="794"/>
      <c r="CT13" s="794"/>
      <c r="CU13" s="794"/>
      <c r="CV13" s="794"/>
      <c r="CW13" s="794"/>
      <c r="CX13" s="794"/>
      <c r="CY13" s="794"/>
      <c r="CZ13" s="794"/>
      <c r="DA13" s="794"/>
      <c r="DB13" s="794"/>
      <c r="DC13" s="794"/>
      <c r="DD13" s="794"/>
      <c r="DE13" s="794"/>
      <c r="DF13" s="794"/>
      <c r="DG13" s="794"/>
      <c r="DH13" s="794"/>
    </row>
    <row r="14" spans="1:112" s="799" customFormat="1" ht="18">
      <c r="A14" s="795"/>
      <c r="B14" s="796"/>
      <c r="C14" s="797"/>
      <c r="D14" s="791"/>
      <c r="E14" s="792"/>
      <c r="F14" s="798"/>
      <c r="G14" s="1224"/>
    </row>
    <row r="15" spans="1:112" s="782" customFormat="1" ht="51">
      <c r="A15" s="800" t="s">
        <v>945</v>
      </c>
      <c r="B15" s="143"/>
      <c r="C15" s="801" t="s">
        <v>489</v>
      </c>
      <c r="D15" s="802"/>
      <c r="E15" s="802"/>
      <c r="F15" s="773"/>
      <c r="G15" s="1221"/>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row>
    <row r="16" spans="1:112" s="782" customFormat="1">
      <c r="A16" s="800"/>
      <c r="B16" s="143"/>
      <c r="C16" s="801"/>
      <c r="D16" s="802"/>
      <c r="E16" s="802"/>
      <c r="F16" s="773"/>
      <c r="G16" s="122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row>
    <row r="17" spans="1:48" s="782" customFormat="1">
      <c r="A17" s="143"/>
      <c r="B17" s="803" t="s">
        <v>606</v>
      </c>
      <c r="C17" s="801" t="s">
        <v>490</v>
      </c>
      <c r="D17" s="802" t="s">
        <v>608</v>
      </c>
      <c r="E17" s="802">
        <v>350</v>
      </c>
      <c r="F17" s="773"/>
      <c r="G17" s="1221">
        <f>(E17*F17)*1.2</f>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row>
    <row r="18" spans="1:48" s="782" customFormat="1">
      <c r="A18" s="143"/>
      <c r="B18" s="803"/>
      <c r="C18" s="801"/>
      <c r="D18" s="802"/>
      <c r="E18" s="802"/>
      <c r="F18" s="773"/>
      <c r="G18" s="1221"/>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row>
    <row r="19" spans="1:48" s="782" customFormat="1">
      <c r="A19" s="143"/>
      <c r="B19" s="803" t="s">
        <v>606</v>
      </c>
      <c r="C19" s="801" t="s">
        <v>491</v>
      </c>
      <c r="D19" s="802" t="s">
        <v>608</v>
      </c>
      <c r="E19" s="802">
        <v>100</v>
      </c>
      <c r="F19" s="773"/>
      <c r="G19" s="1221">
        <f>(E19*F19)*1.2</f>
        <v>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row>
    <row r="20" spans="1:48" s="782" customFormat="1">
      <c r="A20" s="143"/>
      <c r="B20" s="803" t="s">
        <v>606</v>
      </c>
      <c r="C20" s="801" t="s">
        <v>492</v>
      </c>
      <c r="D20" s="802" t="s">
        <v>608</v>
      </c>
      <c r="E20" s="802">
        <v>120</v>
      </c>
      <c r="F20" s="773"/>
      <c r="G20" s="1221">
        <f>(E20*F20)*1.2</f>
        <v>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row>
    <row r="21" spans="1:48" s="782" customFormat="1">
      <c r="A21" s="143"/>
      <c r="B21" s="803" t="s">
        <v>606</v>
      </c>
      <c r="C21" s="801" t="s">
        <v>493</v>
      </c>
      <c r="D21" s="802" t="s">
        <v>608</v>
      </c>
      <c r="E21" s="802">
        <v>200</v>
      </c>
      <c r="F21" s="773"/>
      <c r="G21" s="1221">
        <f>(E21*F21)*1.2</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row>
    <row r="22" spans="1:48" s="782" customFormat="1">
      <c r="A22" s="143"/>
      <c r="B22" s="803"/>
      <c r="C22" s="801"/>
      <c r="D22" s="802"/>
      <c r="E22" s="802"/>
      <c r="F22" s="773"/>
      <c r="G22" s="12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row>
    <row r="23" spans="1:48" s="782" customFormat="1">
      <c r="A23" s="143"/>
      <c r="B23" s="803" t="s">
        <v>606</v>
      </c>
      <c r="C23" s="801" t="s">
        <v>494</v>
      </c>
      <c r="D23" s="802" t="s">
        <v>608</v>
      </c>
      <c r="E23" s="802">
        <v>90</v>
      </c>
      <c r="F23" s="773"/>
      <c r="G23" s="1221">
        <f>(E23*F23)*1.2</f>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row>
    <row r="24" spans="1:48" s="782" customFormat="1">
      <c r="A24" s="143"/>
      <c r="B24" s="803" t="s">
        <v>606</v>
      </c>
      <c r="C24" s="801" t="s">
        <v>495</v>
      </c>
      <c r="D24" s="802" t="s">
        <v>608</v>
      </c>
      <c r="E24" s="802">
        <v>50</v>
      </c>
      <c r="F24" s="773"/>
      <c r="G24" s="1221">
        <f>(E24*F24)*1.2</f>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row>
    <row r="25" spans="1:48" s="782" customFormat="1">
      <c r="A25" s="143"/>
      <c r="B25" s="803"/>
      <c r="C25" s="801"/>
      <c r="D25" s="802"/>
      <c r="E25" s="802"/>
      <c r="F25" s="773"/>
      <c r="G25" s="1221"/>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row>
    <row r="26" spans="1:48" s="782" customFormat="1">
      <c r="A26" s="143"/>
      <c r="B26" s="803" t="s">
        <v>606</v>
      </c>
      <c r="C26" s="175" t="s">
        <v>496</v>
      </c>
      <c r="D26" s="804" t="s">
        <v>608</v>
      </c>
      <c r="E26" s="802">
        <v>150</v>
      </c>
      <c r="F26" s="773"/>
      <c r="G26" s="1221">
        <f>(E26*F26)*1.2</f>
        <v>0</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row>
    <row r="27" spans="1:48" s="782" customFormat="1">
      <c r="A27" s="143"/>
      <c r="B27" s="802"/>
      <c r="C27" s="801"/>
      <c r="D27" s="802"/>
      <c r="E27" s="802"/>
      <c r="F27" s="773"/>
      <c r="G27" s="1221"/>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row>
    <row r="28" spans="1:48" s="782" customFormat="1" ht="25.5">
      <c r="A28" s="800" t="s">
        <v>947</v>
      </c>
      <c r="B28" s="803"/>
      <c r="C28" s="801" t="s">
        <v>1061</v>
      </c>
      <c r="D28" s="802" t="s">
        <v>957</v>
      </c>
      <c r="E28" s="802">
        <v>50</v>
      </c>
      <c r="F28" s="773"/>
      <c r="G28" s="1221">
        <f>(E28*F28)*1.2</f>
        <v>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row>
    <row r="29" spans="1:48" s="782" customFormat="1">
      <c r="A29" s="805"/>
      <c r="B29" s="803"/>
      <c r="C29" s="801"/>
      <c r="D29" s="802"/>
      <c r="E29" s="802"/>
      <c r="F29" s="773"/>
      <c r="G29" s="1221"/>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row>
    <row r="30" spans="1:48" s="782" customFormat="1">
      <c r="A30" s="800" t="s">
        <v>949</v>
      </c>
      <c r="B30" s="803"/>
      <c r="C30" s="801" t="s">
        <v>1062</v>
      </c>
      <c r="D30" s="802"/>
      <c r="E30" s="802"/>
      <c r="F30" s="773"/>
      <c r="G30" s="1221"/>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row>
    <row r="31" spans="1:48" s="782" customFormat="1">
      <c r="A31" s="805"/>
      <c r="B31" s="803" t="s">
        <v>606</v>
      </c>
      <c r="C31" s="801" t="s">
        <v>1063</v>
      </c>
      <c r="D31" s="802" t="s">
        <v>957</v>
      </c>
      <c r="E31" s="802">
        <v>8</v>
      </c>
      <c r="F31" s="773"/>
      <c r="G31" s="1221">
        <f>(E31*F31)*1.2</f>
        <v>0</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row>
    <row r="32" spans="1:48" s="782" customFormat="1">
      <c r="A32" s="805"/>
      <c r="B32" s="803" t="s">
        <v>606</v>
      </c>
      <c r="C32" s="806" t="s">
        <v>1064</v>
      </c>
      <c r="D32" s="802" t="s">
        <v>957</v>
      </c>
      <c r="E32" s="802">
        <v>40</v>
      </c>
      <c r="F32" s="773"/>
      <c r="G32" s="1221">
        <f>(E32*F32)*1.2</f>
        <v>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row>
    <row r="33" spans="1:48" s="782" customFormat="1">
      <c r="A33" s="143"/>
      <c r="B33" s="803"/>
      <c r="C33" s="175"/>
      <c r="D33" s="802"/>
      <c r="E33" s="802"/>
      <c r="F33" s="773"/>
      <c r="G33" s="1221"/>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row>
    <row r="34" spans="1:48" s="147" customFormat="1" ht="38.25">
      <c r="A34" s="800" t="s">
        <v>950</v>
      </c>
      <c r="B34" s="803"/>
      <c r="C34" s="801" t="s">
        <v>1065</v>
      </c>
      <c r="D34" s="176"/>
      <c r="E34" s="176"/>
      <c r="F34" s="773"/>
      <c r="G34" s="1221"/>
      <c r="H34" s="619"/>
      <c r="I34" s="619"/>
      <c r="J34" s="619"/>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row>
    <row r="35" spans="1:48" s="147" customFormat="1" ht="12.75">
      <c r="A35" s="800"/>
      <c r="B35" s="803" t="s">
        <v>606</v>
      </c>
      <c r="C35" s="801" t="s">
        <v>616</v>
      </c>
      <c r="D35" s="176" t="s">
        <v>608</v>
      </c>
      <c r="E35" s="176">
        <v>150</v>
      </c>
      <c r="F35" s="773"/>
      <c r="G35" s="1221">
        <f>(E35*F35)</f>
        <v>0</v>
      </c>
      <c r="H35" s="619"/>
      <c r="I35" s="619"/>
      <c r="J35" s="619"/>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row>
    <row r="36" spans="1:48" s="147" customFormat="1" ht="12.75">
      <c r="A36" s="800"/>
      <c r="B36" s="803" t="s">
        <v>606</v>
      </c>
      <c r="C36" s="801" t="s">
        <v>1066</v>
      </c>
      <c r="D36" s="176" t="s">
        <v>957</v>
      </c>
      <c r="E36" s="176">
        <v>8</v>
      </c>
      <c r="F36" s="773"/>
      <c r="G36" s="1221"/>
      <c r="H36" s="619"/>
      <c r="I36" s="619"/>
      <c r="J36" s="619"/>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row>
    <row r="37" spans="1:48" s="782" customFormat="1">
      <c r="A37" s="143"/>
      <c r="B37" s="803"/>
      <c r="C37" s="175"/>
      <c r="D37" s="802"/>
      <c r="E37" s="802"/>
      <c r="F37" s="773"/>
      <c r="G37" s="1221"/>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row>
    <row r="38" spans="1:48" s="782" customFormat="1" ht="38.25">
      <c r="A38" s="800" t="s">
        <v>951</v>
      </c>
      <c r="B38" s="803"/>
      <c r="C38" s="175" t="s">
        <v>1067</v>
      </c>
      <c r="D38" s="802" t="s">
        <v>739</v>
      </c>
      <c r="E38" s="802">
        <v>1</v>
      </c>
      <c r="F38" s="773"/>
      <c r="G38" s="1221">
        <f>(E38*F38)</f>
        <v>0</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row>
    <row r="39" spans="1:48" s="782" customFormat="1">
      <c r="A39" s="143"/>
      <c r="B39" s="803"/>
      <c r="C39" s="801"/>
      <c r="D39" s="802"/>
      <c r="E39" s="802"/>
      <c r="F39" s="773"/>
      <c r="G39" s="1221"/>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row>
    <row r="40" spans="1:48" s="811" customFormat="1">
      <c r="A40" s="807"/>
      <c r="B40" s="808"/>
      <c r="C40" s="809" t="s">
        <v>634</v>
      </c>
      <c r="D40" s="809" t="s">
        <v>1068</v>
      </c>
      <c r="E40" s="809">
        <v>1</v>
      </c>
      <c r="F40" s="810"/>
      <c r="G40" s="1225">
        <f>SUM(G15:G39)</f>
        <v>0</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82" customFormat="1">
      <c r="A41" s="143"/>
      <c r="B41" s="803"/>
      <c r="C41" s="175"/>
      <c r="D41" s="802"/>
      <c r="E41" s="802"/>
      <c r="F41" s="773"/>
      <c r="G41" s="122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s="782" customFormat="1">
      <c r="A42" s="143"/>
      <c r="B42" s="803"/>
      <c r="C42" s="175"/>
      <c r="D42" s="802"/>
      <c r="E42" s="802"/>
      <c r="F42" s="773"/>
      <c r="G42" s="1221"/>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row>
    <row r="43" spans="1:48" s="793" customFormat="1" ht="25.5">
      <c r="A43" s="788" t="s">
        <v>1001</v>
      </c>
      <c r="B43" s="789"/>
      <c r="C43" s="790" t="s">
        <v>1069</v>
      </c>
      <c r="D43" s="791"/>
      <c r="E43" s="792"/>
      <c r="F43" s="798"/>
      <c r="G43" s="122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row>
    <row r="44" spans="1:48" s="782" customFormat="1">
      <c r="A44" s="143"/>
      <c r="B44" s="803"/>
      <c r="C44" s="801"/>
      <c r="D44" s="802"/>
      <c r="E44" s="802"/>
      <c r="F44" s="773"/>
      <c r="G44" s="1221"/>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row>
    <row r="45" spans="1:48" s="782" customFormat="1" ht="51">
      <c r="A45" s="630" t="s">
        <v>945</v>
      </c>
      <c r="B45" s="803"/>
      <c r="C45" s="801" t="s">
        <v>164</v>
      </c>
      <c r="D45" s="802"/>
      <c r="E45" s="802"/>
      <c r="F45" s="773"/>
      <c r="G45" s="1221"/>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1:48" s="782" customFormat="1" ht="24">
      <c r="A46" s="805"/>
      <c r="B46" s="803"/>
      <c r="C46" s="775" t="s">
        <v>165</v>
      </c>
      <c r="D46" s="802"/>
      <c r="E46" s="802"/>
      <c r="F46" s="773"/>
      <c r="G46" s="1221"/>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row>
    <row r="47" spans="1:48" s="782" customFormat="1">
      <c r="A47" s="805"/>
      <c r="B47" s="803" t="s">
        <v>606</v>
      </c>
      <c r="C47" s="801" t="s">
        <v>166</v>
      </c>
      <c r="D47" s="802" t="s">
        <v>957</v>
      </c>
      <c r="E47" s="802">
        <v>1</v>
      </c>
      <c r="F47" s="773"/>
      <c r="G47" s="1221">
        <f>(E47*F47)</f>
        <v>0</v>
      </c>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row>
    <row r="48" spans="1:48" s="782" customFormat="1">
      <c r="A48" s="805"/>
      <c r="B48" s="803" t="s">
        <v>606</v>
      </c>
      <c r="C48" s="801" t="s">
        <v>167</v>
      </c>
      <c r="D48" s="802" t="s">
        <v>957</v>
      </c>
      <c r="E48" s="802">
        <v>9</v>
      </c>
      <c r="F48" s="773"/>
      <c r="G48" s="1221">
        <f>(E48*F48)</f>
        <v>0</v>
      </c>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row>
    <row r="49" spans="1:48" s="782" customFormat="1">
      <c r="A49" s="805"/>
      <c r="B49" s="803" t="s">
        <v>606</v>
      </c>
      <c r="C49" s="801" t="s">
        <v>637</v>
      </c>
      <c r="D49" s="802"/>
      <c r="E49" s="802"/>
      <c r="F49" s="773"/>
      <c r="G49" s="1221"/>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row>
    <row r="50" spans="1:48" s="782" customFormat="1">
      <c r="A50" s="805"/>
      <c r="B50" s="803"/>
      <c r="C50" s="801" t="s">
        <v>168</v>
      </c>
      <c r="D50" s="802" t="s">
        <v>957</v>
      </c>
      <c r="E50" s="802">
        <v>3</v>
      </c>
      <c r="F50" s="773"/>
      <c r="G50" s="1221">
        <f>(E50*F50)</f>
        <v>0</v>
      </c>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1:48" s="782" customFormat="1">
      <c r="A51" s="805"/>
      <c r="B51" s="803"/>
      <c r="C51" s="801" t="s">
        <v>169</v>
      </c>
      <c r="D51" s="802" t="s">
        <v>957</v>
      </c>
      <c r="E51" s="802">
        <v>12</v>
      </c>
      <c r="F51" s="773"/>
      <c r="G51" s="1221">
        <f>(E51*F51)</f>
        <v>0</v>
      </c>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1:48" s="782" customFormat="1">
      <c r="A52" s="805"/>
      <c r="B52" s="803"/>
      <c r="C52" s="801" t="s">
        <v>639</v>
      </c>
      <c r="D52" s="802" t="s">
        <v>957</v>
      </c>
      <c r="E52" s="802">
        <v>1</v>
      </c>
      <c r="F52" s="773"/>
      <c r="G52" s="1221">
        <f>(E52*F52)</f>
        <v>0</v>
      </c>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1:48" s="782" customFormat="1">
      <c r="A53" s="805"/>
      <c r="B53" s="803" t="s">
        <v>606</v>
      </c>
      <c r="C53" s="801" t="s">
        <v>170</v>
      </c>
      <c r="D53" s="802"/>
      <c r="E53" s="802"/>
      <c r="F53" s="773"/>
      <c r="G53" s="1221"/>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1:48" s="782" customFormat="1">
      <c r="A54" s="805"/>
      <c r="B54" s="803"/>
      <c r="C54" s="801" t="s">
        <v>171</v>
      </c>
      <c r="D54" s="802" t="s">
        <v>957</v>
      </c>
      <c r="E54" s="802">
        <v>8</v>
      </c>
      <c r="F54" s="773"/>
      <c r="G54" s="1221">
        <f>(E54*F54)</f>
        <v>0</v>
      </c>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1:48" s="782" customFormat="1" ht="25.5">
      <c r="A55" s="805"/>
      <c r="B55" s="803" t="s">
        <v>606</v>
      </c>
      <c r="C55" s="801" t="s">
        <v>172</v>
      </c>
      <c r="D55" s="802"/>
      <c r="E55" s="802"/>
      <c r="F55" s="773"/>
      <c r="G55" s="1221"/>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row>
    <row r="56" spans="1:48" s="782" customFormat="1">
      <c r="A56" s="805"/>
      <c r="B56" s="803"/>
      <c r="C56" s="801" t="s">
        <v>173</v>
      </c>
      <c r="D56" s="802" t="s">
        <v>957</v>
      </c>
      <c r="E56" s="802">
        <v>7</v>
      </c>
      <c r="F56" s="773"/>
      <c r="G56" s="1221">
        <f>(E56*F56)</f>
        <v>0</v>
      </c>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row>
    <row r="57" spans="1:48" s="782" customFormat="1" ht="25.5">
      <c r="A57" s="805"/>
      <c r="B57" s="803" t="s">
        <v>606</v>
      </c>
      <c r="C57" s="801" t="s">
        <v>174</v>
      </c>
      <c r="D57" s="802" t="s">
        <v>629</v>
      </c>
      <c r="E57" s="802">
        <v>1</v>
      </c>
      <c r="F57" s="773"/>
      <c r="G57" s="1221"/>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row>
    <row r="58" spans="1:48" s="782" customFormat="1">
      <c r="A58" s="805"/>
      <c r="B58" s="803" t="s">
        <v>606</v>
      </c>
      <c r="C58" s="801" t="s">
        <v>175</v>
      </c>
      <c r="D58" s="802" t="s">
        <v>957</v>
      </c>
      <c r="E58" s="802">
        <v>1</v>
      </c>
      <c r="F58" s="773"/>
      <c r="G58" s="1221">
        <f>(E58*F58)</f>
        <v>0</v>
      </c>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row>
    <row r="59" spans="1:48" s="782" customFormat="1">
      <c r="A59" s="805"/>
      <c r="B59" s="803" t="s">
        <v>606</v>
      </c>
      <c r="C59" s="801" t="s">
        <v>176</v>
      </c>
      <c r="D59" s="802" t="s">
        <v>957</v>
      </c>
      <c r="E59" s="802">
        <v>1</v>
      </c>
      <c r="F59" s="773"/>
      <c r="G59" s="1221">
        <f>(E59*F59)</f>
        <v>0</v>
      </c>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1:48" s="782" customFormat="1">
      <c r="A60" s="805"/>
      <c r="B60" s="803" t="s">
        <v>606</v>
      </c>
      <c r="C60" s="801" t="s">
        <v>177</v>
      </c>
      <c r="D60" s="802" t="s">
        <v>957</v>
      </c>
      <c r="E60" s="802">
        <v>1</v>
      </c>
      <c r="F60" s="773"/>
      <c r="G60" s="1221">
        <f>(E60*F60)</f>
        <v>0</v>
      </c>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row>
    <row r="61" spans="1:48" s="782" customFormat="1">
      <c r="A61" s="805"/>
      <c r="B61" s="803" t="s">
        <v>606</v>
      </c>
      <c r="C61" s="801" t="s">
        <v>178</v>
      </c>
      <c r="D61" s="802" t="s">
        <v>957</v>
      </c>
      <c r="E61" s="802">
        <v>1</v>
      </c>
      <c r="F61" s="773"/>
      <c r="G61" s="1221">
        <f>(E61*F61)</f>
        <v>0</v>
      </c>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row>
    <row r="62" spans="1:48" s="782" customFormat="1">
      <c r="A62" s="805"/>
      <c r="B62" s="803" t="s">
        <v>606</v>
      </c>
      <c r="C62" s="801" t="s">
        <v>179</v>
      </c>
      <c r="D62" s="802"/>
      <c r="E62" s="802"/>
      <c r="F62" s="773"/>
      <c r="G62" s="1221"/>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row>
    <row r="63" spans="1:48" s="782" customFormat="1">
      <c r="A63" s="805"/>
      <c r="B63" s="803"/>
      <c r="C63" s="801" t="s">
        <v>180</v>
      </c>
      <c r="D63" s="802" t="s">
        <v>957</v>
      </c>
      <c r="E63" s="802">
        <v>9</v>
      </c>
      <c r="F63" s="773"/>
      <c r="G63" s="1221">
        <f>(E63*F63)</f>
        <v>0</v>
      </c>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row>
    <row r="64" spans="1:48" s="782" customFormat="1">
      <c r="A64" s="805"/>
      <c r="B64" s="803"/>
      <c r="C64" s="801" t="s">
        <v>181</v>
      </c>
      <c r="D64" s="802" t="s">
        <v>957</v>
      </c>
      <c r="E64" s="802">
        <v>1</v>
      </c>
      <c r="F64" s="773"/>
      <c r="G64" s="1221">
        <f>(E64*F64)</f>
        <v>0</v>
      </c>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row>
    <row r="65" spans="1:48" s="782" customFormat="1" ht="25.5">
      <c r="A65" s="805"/>
      <c r="B65" s="803" t="s">
        <v>606</v>
      </c>
      <c r="C65" s="801" t="s">
        <v>182</v>
      </c>
      <c r="D65" s="802" t="s">
        <v>957</v>
      </c>
      <c r="E65" s="802">
        <v>1</v>
      </c>
      <c r="F65" s="773"/>
      <c r="G65" s="1221">
        <f t="shared" ref="G65:G73" si="0">(E65*F65)</f>
        <v>0</v>
      </c>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row>
    <row r="66" spans="1:48" s="782" customFormat="1">
      <c r="A66" s="805"/>
      <c r="B66" s="803" t="s">
        <v>606</v>
      </c>
      <c r="C66" s="801" t="s">
        <v>183</v>
      </c>
      <c r="D66" s="802" t="s">
        <v>957</v>
      </c>
      <c r="E66" s="802">
        <v>1</v>
      </c>
      <c r="F66" s="773"/>
      <c r="G66" s="1221">
        <f t="shared" si="0"/>
        <v>0</v>
      </c>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row>
    <row r="67" spans="1:48" s="782" customFormat="1" ht="38.25">
      <c r="A67" s="143"/>
      <c r="B67" s="803" t="s">
        <v>606</v>
      </c>
      <c r="C67" s="801" t="s">
        <v>184</v>
      </c>
      <c r="D67" s="802" t="s">
        <v>957</v>
      </c>
      <c r="E67" s="802">
        <v>1</v>
      </c>
      <c r="F67" s="773"/>
      <c r="G67" s="1221">
        <f t="shared" si="0"/>
        <v>0</v>
      </c>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row>
    <row r="68" spans="1:48" s="782" customFormat="1">
      <c r="A68" s="805"/>
      <c r="B68" s="803" t="s">
        <v>606</v>
      </c>
      <c r="C68" s="801" t="s">
        <v>185</v>
      </c>
      <c r="D68" s="802" t="s">
        <v>957</v>
      </c>
      <c r="E68" s="802">
        <v>5</v>
      </c>
      <c r="F68" s="773"/>
      <c r="G68" s="1221">
        <f t="shared" si="0"/>
        <v>0</v>
      </c>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row>
    <row r="69" spans="1:48" s="782" customFormat="1">
      <c r="A69" s="805"/>
      <c r="B69" s="803" t="s">
        <v>606</v>
      </c>
      <c r="C69" s="801" t="s">
        <v>186</v>
      </c>
      <c r="D69" s="802" t="s">
        <v>957</v>
      </c>
      <c r="E69" s="802">
        <v>35</v>
      </c>
      <c r="F69" s="773"/>
      <c r="G69" s="1221">
        <f t="shared" si="0"/>
        <v>0</v>
      </c>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row>
    <row r="70" spans="1:48" s="782" customFormat="1">
      <c r="A70" s="805"/>
      <c r="B70" s="803" t="s">
        <v>606</v>
      </c>
      <c r="C70" s="801" t="s">
        <v>187</v>
      </c>
      <c r="D70" s="802" t="s">
        <v>957</v>
      </c>
      <c r="E70" s="802">
        <v>9</v>
      </c>
      <c r="F70" s="773"/>
      <c r="G70" s="1221">
        <f t="shared" si="0"/>
        <v>0</v>
      </c>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row>
    <row r="71" spans="1:48" s="782" customFormat="1">
      <c r="A71" s="805"/>
      <c r="B71" s="803" t="s">
        <v>606</v>
      </c>
      <c r="C71" s="801" t="s">
        <v>188</v>
      </c>
      <c r="D71" s="802" t="s">
        <v>957</v>
      </c>
      <c r="E71" s="802">
        <v>76</v>
      </c>
      <c r="F71" s="773"/>
      <c r="G71" s="1221">
        <f t="shared" si="0"/>
        <v>0</v>
      </c>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row>
    <row r="72" spans="1:48" s="782" customFormat="1">
      <c r="A72" s="805"/>
      <c r="B72" s="803" t="s">
        <v>606</v>
      </c>
      <c r="C72" s="801" t="s">
        <v>189</v>
      </c>
      <c r="D72" s="802" t="s">
        <v>957</v>
      </c>
      <c r="E72" s="802">
        <v>33</v>
      </c>
      <c r="F72" s="773"/>
      <c r="G72" s="1221">
        <f t="shared" si="0"/>
        <v>0</v>
      </c>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row>
    <row r="73" spans="1:48" s="782" customFormat="1">
      <c r="A73" s="805"/>
      <c r="B73" s="803" t="s">
        <v>606</v>
      </c>
      <c r="C73" s="801" t="s">
        <v>190</v>
      </c>
      <c r="D73" s="802" t="s">
        <v>629</v>
      </c>
      <c r="E73" s="802">
        <v>1</v>
      </c>
      <c r="F73" s="773"/>
      <c r="G73" s="1221">
        <f t="shared" si="0"/>
        <v>0</v>
      </c>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row>
    <row r="74" spans="1:48" s="782" customFormat="1">
      <c r="A74" s="805"/>
      <c r="B74" s="803"/>
      <c r="C74" s="801" t="s">
        <v>634</v>
      </c>
      <c r="D74" s="802" t="s">
        <v>957</v>
      </c>
      <c r="E74" s="802">
        <v>1</v>
      </c>
      <c r="F74" s="773"/>
      <c r="G74" s="1221">
        <f>SUM(G47:G73)</f>
        <v>0</v>
      </c>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row>
    <row r="75" spans="1:48" s="782" customFormat="1">
      <c r="A75" s="143"/>
      <c r="B75" s="803"/>
      <c r="C75" s="175"/>
      <c r="D75" s="804"/>
      <c r="E75" s="802"/>
      <c r="F75" s="773"/>
      <c r="G75" s="1221"/>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row>
    <row r="76" spans="1:48" s="782" customFormat="1">
      <c r="A76" s="143"/>
      <c r="B76" s="803"/>
      <c r="C76" s="801"/>
      <c r="D76" s="802"/>
      <c r="E76" s="802"/>
      <c r="F76" s="773"/>
      <c r="G76" s="1221"/>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row>
    <row r="77" spans="1:48" s="782" customFormat="1" ht="51">
      <c r="A77" s="805" t="s">
        <v>950</v>
      </c>
      <c r="B77" s="803"/>
      <c r="C77" s="801" t="s">
        <v>191</v>
      </c>
      <c r="D77" s="802"/>
      <c r="E77" s="802"/>
      <c r="F77" s="773"/>
      <c r="G77" s="1221"/>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row>
    <row r="78" spans="1:48" s="782" customFormat="1" ht="24">
      <c r="A78" s="805"/>
      <c r="B78" s="803"/>
      <c r="C78" s="775" t="s">
        <v>165</v>
      </c>
      <c r="D78" s="802"/>
      <c r="E78" s="802"/>
      <c r="F78" s="773"/>
      <c r="G78" s="1221"/>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row>
    <row r="79" spans="1:48" s="782" customFormat="1">
      <c r="A79" s="805"/>
      <c r="B79" s="803" t="s">
        <v>606</v>
      </c>
      <c r="C79" s="801" t="s">
        <v>177</v>
      </c>
      <c r="D79" s="802" t="s">
        <v>957</v>
      </c>
      <c r="E79" s="802">
        <v>1</v>
      </c>
      <c r="F79" s="773"/>
      <c r="G79" s="1221">
        <f>(E79*F79)</f>
        <v>0</v>
      </c>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row>
    <row r="80" spans="1:48" s="782" customFormat="1">
      <c r="A80" s="805"/>
      <c r="B80" s="803" t="s">
        <v>606</v>
      </c>
      <c r="C80" s="801" t="s">
        <v>637</v>
      </c>
      <c r="D80" s="802"/>
      <c r="E80" s="802"/>
      <c r="F80" s="773"/>
      <c r="G80" s="1221"/>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row>
    <row r="81" spans="1:48" s="782" customFormat="1">
      <c r="A81" s="805"/>
      <c r="B81" s="803"/>
      <c r="C81" s="801" t="s">
        <v>168</v>
      </c>
      <c r="D81" s="802" t="s">
        <v>957</v>
      </c>
      <c r="E81" s="802">
        <v>2</v>
      </c>
      <c r="F81" s="773"/>
      <c r="G81" s="1221">
        <f>(E81*F81)</f>
        <v>0</v>
      </c>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row>
    <row r="82" spans="1:48" s="782" customFormat="1">
      <c r="A82" s="805"/>
      <c r="B82" s="803"/>
      <c r="C82" s="801" t="s">
        <v>169</v>
      </c>
      <c r="D82" s="802" t="s">
        <v>957</v>
      </c>
      <c r="E82" s="802">
        <v>1</v>
      </c>
      <c r="F82" s="773"/>
      <c r="G82" s="1221">
        <f>(E82*F82)</f>
        <v>0</v>
      </c>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row>
    <row r="83" spans="1:48" s="782" customFormat="1" ht="25.5">
      <c r="A83" s="805"/>
      <c r="B83" s="803" t="s">
        <v>606</v>
      </c>
      <c r="C83" s="801" t="s">
        <v>172</v>
      </c>
      <c r="D83" s="802"/>
      <c r="E83" s="802"/>
      <c r="F83" s="773"/>
      <c r="G83" s="1221"/>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row>
    <row r="84" spans="1:48" s="782" customFormat="1">
      <c r="A84" s="805"/>
      <c r="B84" s="803"/>
      <c r="C84" s="801" t="s">
        <v>173</v>
      </c>
      <c r="D84" s="802" t="s">
        <v>957</v>
      </c>
      <c r="E84" s="802">
        <v>10</v>
      </c>
      <c r="F84" s="773"/>
      <c r="G84" s="1221">
        <f>(E84*F84)</f>
        <v>0</v>
      </c>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row>
    <row r="85" spans="1:48" s="782" customFormat="1" ht="25.5">
      <c r="A85" s="805"/>
      <c r="B85" s="803" t="s">
        <v>606</v>
      </c>
      <c r="C85" s="801" t="s">
        <v>192</v>
      </c>
      <c r="D85" s="802" t="s">
        <v>629</v>
      </c>
      <c r="E85" s="802">
        <v>1</v>
      </c>
      <c r="F85" s="773"/>
      <c r="G85" s="1221">
        <f>(E85*F85)</f>
        <v>0</v>
      </c>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row>
    <row r="86" spans="1:48" s="782" customFormat="1">
      <c r="A86" s="805"/>
      <c r="B86" s="803" t="s">
        <v>606</v>
      </c>
      <c r="C86" s="801" t="s">
        <v>186</v>
      </c>
      <c r="D86" s="802" t="s">
        <v>957</v>
      </c>
      <c r="E86" s="802">
        <v>33</v>
      </c>
      <c r="F86" s="773"/>
      <c r="G86" s="1221">
        <f>(E86*F86)</f>
        <v>0</v>
      </c>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row>
    <row r="87" spans="1:48" s="782" customFormat="1">
      <c r="A87" s="805"/>
      <c r="B87" s="803" t="s">
        <v>606</v>
      </c>
      <c r="C87" s="801" t="s">
        <v>189</v>
      </c>
      <c r="D87" s="802" t="s">
        <v>957</v>
      </c>
      <c r="E87" s="802">
        <v>12</v>
      </c>
      <c r="F87" s="773"/>
      <c r="G87" s="1221">
        <f>(E87*F87)</f>
        <v>0</v>
      </c>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row>
    <row r="88" spans="1:48" s="782" customFormat="1">
      <c r="A88" s="805"/>
      <c r="B88" s="803"/>
      <c r="C88" s="801" t="s">
        <v>634</v>
      </c>
      <c r="D88" s="802" t="s">
        <v>957</v>
      </c>
      <c r="E88" s="802">
        <v>1</v>
      </c>
      <c r="F88" s="773"/>
      <c r="G88" s="1221">
        <f>SUM(G79:G87)</f>
        <v>0</v>
      </c>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row>
    <row r="89" spans="1:48" s="782" customFormat="1">
      <c r="A89" s="143"/>
      <c r="B89" s="803"/>
      <c r="C89" s="801"/>
      <c r="D89" s="802"/>
      <c r="E89" s="802"/>
      <c r="F89" s="773"/>
      <c r="G89" s="1221"/>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row>
    <row r="90" spans="1:48" s="811" customFormat="1">
      <c r="A90" s="807"/>
      <c r="B90" s="808"/>
      <c r="C90" s="809" t="s">
        <v>634</v>
      </c>
      <c r="D90" s="809" t="s">
        <v>1068</v>
      </c>
      <c r="E90" s="809">
        <v>1</v>
      </c>
      <c r="F90" s="810"/>
      <c r="G90" s="1225">
        <f>G74+G88</f>
        <v>0</v>
      </c>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row>
    <row r="91" spans="1:48" s="782" customFormat="1">
      <c r="A91" s="807"/>
      <c r="B91" s="808"/>
      <c r="C91" s="809"/>
      <c r="D91" s="812"/>
      <c r="E91" s="812"/>
      <c r="F91" s="813"/>
      <c r="G91" s="1226"/>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row>
    <row r="92" spans="1:48" s="782" customFormat="1">
      <c r="A92" s="807"/>
      <c r="B92" s="808"/>
      <c r="C92" s="809"/>
      <c r="D92" s="812"/>
      <c r="E92" s="812"/>
      <c r="F92" s="813"/>
      <c r="G92" s="1226"/>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row>
    <row r="93" spans="1:48" s="793" customFormat="1" ht="38.25">
      <c r="A93" s="788" t="s">
        <v>1012</v>
      </c>
      <c r="B93" s="789"/>
      <c r="C93" s="790" t="s">
        <v>193</v>
      </c>
      <c r="D93" s="791"/>
      <c r="E93" s="792"/>
      <c r="F93" s="798"/>
      <c r="G93" s="122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c r="AK93" s="794"/>
      <c r="AL93" s="794"/>
      <c r="AM93" s="794"/>
      <c r="AN93" s="794"/>
      <c r="AO93" s="794"/>
      <c r="AP93" s="794"/>
      <c r="AQ93" s="794"/>
      <c r="AR93" s="794"/>
      <c r="AS93" s="794"/>
      <c r="AT93" s="794"/>
      <c r="AU93" s="794"/>
      <c r="AV93" s="794"/>
    </row>
    <row r="94" spans="1:48" s="799" customFormat="1" ht="18">
      <c r="A94" s="814"/>
      <c r="B94" s="796"/>
      <c r="C94" s="797"/>
      <c r="D94" s="791"/>
      <c r="E94" s="792"/>
      <c r="F94" s="798"/>
      <c r="G94" s="1224"/>
    </row>
    <row r="95" spans="1:48" s="816" customFormat="1" ht="18">
      <c r="A95" s="795" t="s">
        <v>945</v>
      </c>
      <c r="B95" s="789"/>
      <c r="C95" s="796" t="s">
        <v>194</v>
      </c>
      <c r="D95" s="791"/>
      <c r="E95" s="792"/>
      <c r="F95" s="815"/>
      <c r="G95" s="1227"/>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row>
    <row r="96" spans="1:48" s="818" customFormat="1" ht="18">
      <c r="A96" s="795"/>
      <c r="B96" s="796"/>
      <c r="C96" s="797"/>
      <c r="D96" s="791"/>
      <c r="E96" s="792"/>
      <c r="F96" s="817"/>
      <c r="G96" s="1228"/>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row>
    <row r="97" spans="1:48" s="825" customFormat="1" ht="76.5">
      <c r="A97" s="819"/>
      <c r="B97" s="820" t="s">
        <v>606</v>
      </c>
      <c r="C97" s="821" t="s">
        <v>195</v>
      </c>
      <c r="D97" s="822" t="s">
        <v>957</v>
      </c>
      <c r="E97" s="823">
        <v>1</v>
      </c>
      <c r="F97" s="824"/>
      <c r="G97" s="1221">
        <f>(E97*F97)</f>
        <v>0</v>
      </c>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row>
    <row r="98" spans="1:48" s="818" customFormat="1" ht="18">
      <c r="A98" s="795"/>
      <c r="B98" s="796"/>
      <c r="C98" s="826" t="s">
        <v>196</v>
      </c>
      <c r="D98" s="827"/>
      <c r="E98" s="792"/>
      <c r="F98" s="817"/>
      <c r="G98" s="1221"/>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row>
    <row r="99" spans="1:48" s="825" customFormat="1" ht="18">
      <c r="A99" s="828"/>
      <c r="B99" s="820" t="s">
        <v>606</v>
      </c>
      <c r="C99" s="829" t="s">
        <v>197</v>
      </c>
      <c r="D99" s="822" t="s">
        <v>957</v>
      </c>
      <c r="E99" s="823">
        <v>1</v>
      </c>
      <c r="F99" s="824"/>
      <c r="G99" s="1221">
        <f>(E99*F99)</f>
        <v>0</v>
      </c>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row>
    <row r="100" spans="1:48" s="818" customFormat="1" ht="18">
      <c r="A100" s="795"/>
      <c r="B100" s="796"/>
      <c r="C100" s="826" t="s">
        <v>198</v>
      </c>
      <c r="D100" s="827"/>
      <c r="E100" s="792"/>
      <c r="F100" s="817"/>
      <c r="G100" s="1221"/>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row>
    <row r="101" spans="1:48" s="825" customFormat="1" ht="18">
      <c r="A101" s="828"/>
      <c r="B101" s="820" t="s">
        <v>606</v>
      </c>
      <c r="C101" s="830" t="s">
        <v>199</v>
      </c>
      <c r="D101" s="822" t="s">
        <v>957</v>
      </c>
      <c r="E101" s="823">
        <v>1</v>
      </c>
      <c r="F101" s="824"/>
      <c r="G101" s="1221">
        <f>(E101*F101)</f>
        <v>0</v>
      </c>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row>
    <row r="102" spans="1:48" s="818" customFormat="1" ht="18">
      <c r="A102" s="795"/>
      <c r="B102" s="796"/>
      <c r="C102" s="826" t="s">
        <v>200</v>
      </c>
      <c r="D102" s="827"/>
      <c r="E102" s="792"/>
      <c r="F102" s="817"/>
      <c r="G102" s="1221"/>
      <c r="H102" s="799"/>
      <c r="I102" s="799"/>
      <c r="J102" s="799"/>
      <c r="K102" s="799"/>
      <c r="L102"/>
      <c r="M102" s="799"/>
      <c r="N102" s="799"/>
      <c r="O102"/>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row>
    <row r="103" spans="1:48" s="825" customFormat="1" ht="25.5">
      <c r="A103" s="828"/>
      <c r="B103" s="820" t="s">
        <v>606</v>
      </c>
      <c r="C103" s="830" t="s">
        <v>201</v>
      </c>
      <c r="D103" s="822" t="s">
        <v>957</v>
      </c>
      <c r="E103" s="823">
        <v>1</v>
      </c>
      <c r="F103" s="824"/>
      <c r="G103" s="1221">
        <f>(E103*F103)</f>
        <v>0</v>
      </c>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row>
    <row r="104" spans="1:48" s="818" customFormat="1" ht="18">
      <c r="A104" s="795"/>
      <c r="B104" s="796"/>
      <c r="C104" s="826" t="s">
        <v>202</v>
      </c>
      <c r="D104" s="827"/>
      <c r="E104" s="792"/>
      <c r="F104" s="817"/>
      <c r="G104" s="1221"/>
      <c r="H104" s="799"/>
      <c r="I104" s="799"/>
      <c r="J104" s="799"/>
      <c r="K104" s="799"/>
      <c r="L104"/>
      <c r="M104" s="799"/>
      <c r="N104" s="799"/>
      <c r="O104"/>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row>
    <row r="105" spans="1:48" s="825" customFormat="1" ht="18">
      <c r="A105" s="828"/>
      <c r="B105" s="820" t="s">
        <v>606</v>
      </c>
      <c r="C105" s="829" t="s">
        <v>203</v>
      </c>
      <c r="D105" s="822" t="s">
        <v>957</v>
      </c>
      <c r="E105" s="823">
        <v>2</v>
      </c>
      <c r="F105" s="824"/>
      <c r="G105" s="1221">
        <f>(E105*F105)</f>
        <v>0</v>
      </c>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row>
    <row r="106" spans="1:48" s="818" customFormat="1" ht="18">
      <c r="A106" s="795"/>
      <c r="B106" s="796"/>
      <c r="C106" s="826" t="s">
        <v>204</v>
      </c>
      <c r="D106" s="827"/>
      <c r="E106" s="792"/>
      <c r="F106" s="817"/>
      <c r="G106" s="1221"/>
      <c r="H106" s="799"/>
      <c r="I106" s="799"/>
      <c r="J106" s="799"/>
      <c r="K106" s="799"/>
      <c r="L106"/>
      <c r="M106"/>
      <c r="N106"/>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row>
    <row r="107" spans="1:48" s="825" customFormat="1" ht="18">
      <c r="A107" s="828"/>
      <c r="B107" s="820" t="s">
        <v>606</v>
      </c>
      <c r="C107" s="830" t="s">
        <v>205</v>
      </c>
      <c r="D107" s="822" t="s">
        <v>957</v>
      </c>
      <c r="E107" s="823">
        <v>2</v>
      </c>
      <c r="F107" s="824"/>
      <c r="G107" s="1221">
        <f>(E107*F107)</f>
        <v>0</v>
      </c>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row>
    <row r="108" spans="1:48" s="818" customFormat="1" ht="18">
      <c r="A108" s="795"/>
      <c r="B108" s="796"/>
      <c r="C108" s="826" t="s">
        <v>206</v>
      </c>
      <c r="D108" s="827"/>
      <c r="E108" s="792"/>
      <c r="F108" s="817"/>
      <c r="G108" s="1221"/>
      <c r="H108" s="799"/>
      <c r="I108" s="799"/>
      <c r="J108" s="799"/>
      <c r="K108" s="799"/>
      <c r="L108"/>
      <c r="M108" s="799"/>
      <c r="N108" s="799"/>
      <c r="O108"/>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row>
    <row r="109" spans="1:48" s="825" customFormat="1" ht="18">
      <c r="A109" s="828"/>
      <c r="B109" s="820" t="s">
        <v>606</v>
      </c>
      <c r="C109" s="829" t="s">
        <v>207</v>
      </c>
      <c r="D109" s="822" t="s">
        <v>957</v>
      </c>
      <c r="E109" s="823">
        <v>3</v>
      </c>
      <c r="F109" s="824"/>
      <c r="G109" s="1221">
        <f>(E109*F109)</f>
        <v>0</v>
      </c>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row>
    <row r="110" spans="1:48" s="818" customFormat="1" ht="18">
      <c r="A110" s="795"/>
      <c r="B110" s="796"/>
      <c r="C110" s="826" t="s">
        <v>208</v>
      </c>
      <c r="D110" s="827"/>
      <c r="E110" s="792"/>
      <c r="F110" s="817"/>
      <c r="G110" s="1221"/>
      <c r="H110" s="799"/>
      <c r="I110" s="799"/>
      <c r="J110" s="799"/>
      <c r="K110" s="799"/>
      <c r="L110"/>
      <c r="M110"/>
      <c r="N110"/>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row>
    <row r="111" spans="1:48" s="825" customFormat="1" ht="25.5">
      <c r="A111" s="828"/>
      <c r="B111" s="820" t="s">
        <v>606</v>
      </c>
      <c r="C111" s="830" t="s">
        <v>209</v>
      </c>
      <c r="D111" s="822" t="s">
        <v>957</v>
      </c>
      <c r="E111" s="823">
        <v>3</v>
      </c>
      <c r="F111" s="824"/>
      <c r="G111" s="1221">
        <f>(E111*F111)</f>
        <v>0</v>
      </c>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row>
    <row r="112" spans="1:48" s="818" customFormat="1" ht="18">
      <c r="A112" s="795"/>
      <c r="B112" s="796"/>
      <c r="C112" s="826" t="s">
        <v>210</v>
      </c>
      <c r="D112" s="827"/>
      <c r="E112" s="792"/>
      <c r="F112" s="817"/>
      <c r="G112" s="1221"/>
      <c r="H112" s="799"/>
      <c r="I112" s="799"/>
      <c r="J112" s="799"/>
      <c r="K112" s="799"/>
      <c r="L112"/>
      <c r="M112" s="799"/>
      <c r="N112" s="799"/>
      <c r="O112"/>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row>
    <row r="113" spans="1:48" s="825" customFormat="1" ht="18">
      <c r="A113" s="819"/>
      <c r="B113" s="819"/>
      <c r="C113" s="820"/>
      <c r="D113" s="831"/>
      <c r="E113" s="832"/>
      <c r="F113" s="833"/>
      <c r="G113" s="1221"/>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row>
    <row r="114" spans="1:48" s="825" customFormat="1" ht="18">
      <c r="A114" s="819" t="s">
        <v>947</v>
      </c>
      <c r="B114" s="828"/>
      <c r="C114" s="796" t="s">
        <v>211</v>
      </c>
      <c r="D114" s="827"/>
      <c r="E114" s="834"/>
      <c r="F114" s="833"/>
      <c r="G114" s="1221"/>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row>
    <row r="115" spans="1:48" s="825" customFormat="1" ht="18">
      <c r="A115" s="819"/>
      <c r="B115" s="796"/>
      <c r="C115" s="821"/>
      <c r="D115" s="827"/>
      <c r="E115" s="834"/>
      <c r="F115" s="833"/>
      <c r="G115" s="1221"/>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row>
    <row r="116" spans="1:48" s="825" customFormat="1" ht="38.25">
      <c r="A116" s="819"/>
      <c r="B116" s="820" t="s">
        <v>606</v>
      </c>
      <c r="C116" s="835" t="s">
        <v>212</v>
      </c>
      <c r="D116" s="822" t="s">
        <v>957</v>
      </c>
      <c r="E116" s="834">
        <v>1</v>
      </c>
      <c r="F116" s="773"/>
      <c r="G116" s="1221">
        <f>(E116*F116)</f>
        <v>0</v>
      </c>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row>
    <row r="117" spans="1:48" s="825" customFormat="1" ht="18">
      <c r="A117" s="819"/>
      <c r="B117" s="829"/>
      <c r="C117" s="835" t="s">
        <v>213</v>
      </c>
      <c r="D117" s="827"/>
      <c r="E117" s="834"/>
      <c r="F117" s="833"/>
      <c r="G117" s="1221"/>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row>
    <row r="118" spans="1:48" s="825" customFormat="1" ht="18">
      <c r="A118" s="819"/>
      <c r="B118" s="820" t="s">
        <v>606</v>
      </c>
      <c r="C118" s="829" t="s">
        <v>214</v>
      </c>
      <c r="D118" s="822" t="s">
        <v>957</v>
      </c>
      <c r="E118" s="823">
        <v>1</v>
      </c>
      <c r="F118" s="836"/>
      <c r="G118" s="1221">
        <f>(E118*F118)</f>
        <v>0</v>
      </c>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row>
    <row r="119" spans="1:48" s="825" customFormat="1" ht="18">
      <c r="A119" s="819"/>
      <c r="B119" s="821"/>
      <c r="C119" s="837" t="s">
        <v>215</v>
      </c>
      <c r="D119" s="827"/>
      <c r="E119" s="823"/>
      <c r="F119" s="833"/>
      <c r="G119" s="1221"/>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row>
    <row r="120" spans="1:48" s="825" customFormat="1" ht="18">
      <c r="A120" s="819"/>
      <c r="B120" s="821"/>
      <c r="C120" s="821"/>
      <c r="D120" s="831"/>
      <c r="E120" s="832"/>
      <c r="F120" s="833"/>
      <c r="G120" s="1221"/>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row>
    <row r="121" spans="1:48" s="825" customFormat="1" ht="18">
      <c r="A121" s="795" t="s">
        <v>949</v>
      </c>
      <c r="B121" s="828"/>
      <c r="C121" s="796" t="s">
        <v>216</v>
      </c>
      <c r="D121" s="791"/>
      <c r="E121" s="792"/>
      <c r="F121" s="798"/>
      <c r="G121" s="1221"/>
      <c r="H121" s="799"/>
      <c r="I121" s="799"/>
      <c r="J121" s="799"/>
      <c r="K121" s="799"/>
      <c r="L121" s="799"/>
      <c r="M121" s="799"/>
      <c r="N121" s="799"/>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row>
    <row r="122" spans="1:48" s="825" customFormat="1" ht="18">
      <c r="A122" s="795"/>
      <c r="B122" s="796"/>
      <c r="C122" s="797"/>
      <c r="D122" s="791"/>
      <c r="E122" s="792"/>
      <c r="F122" s="798"/>
      <c r="G122" s="1221"/>
      <c r="H122" s="799"/>
      <c r="I122" s="799"/>
      <c r="J122" s="799"/>
      <c r="K122" s="799"/>
      <c r="L122" s="799"/>
      <c r="M122" s="799"/>
      <c r="N122" s="799"/>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row>
    <row r="123" spans="1:48" s="825" customFormat="1" ht="25.5">
      <c r="A123" s="795"/>
      <c r="B123" s="820" t="s">
        <v>606</v>
      </c>
      <c r="C123" s="838" t="s">
        <v>217</v>
      </c>
      <c r="D123" s="822" t="s">
        <v>957</v>
      </c>
      <c r="E123" s="839">
        <v>1</v>
      </c>
      <c r="F123" s="824"/>
      <c r="G123" s="1221">
        <f>(E123*F123)</f>
        <v>0</v>
      </c>
      <c r="H123" s="799"/>
      <c r="I123" s="799"/>
      <c r="J123" s="799"/>
      <c r="K123" s="799"/>
      <c r="L123" s="799"/>
      <c r="M123" s="799"/>
      <c r="N123" s="799"/>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row>
    <row r="124" spans="1:48" s="825" customFormat="1" ht="18">
      <c r="A124" s="795"/>
      <c r="B124" s="840"/>
      <c r="C124" s="841" t="s">
        <v>218</v>
      </c>
      <c r="D124" s="827"/>
      <c r="E124" s="839"/>
      <c r="F124" s="842"/>
      <c r="G124" s="1221"/>
      <c r="H124" s="799"/>
      <c r="I124" s="799"/>
      <c r="J124" s="799"/>
      <c r="K124" s="799"/>
      <c r="L124" s="799"/>
      <c r="M124" s="799"/>
      <c r="N124" s="799"/>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row>
    <row r="125" spans="1:48" s="825" customFormat="1" ht="51">
      <c r="A125" s="795"/>
      <c r="B125" s="820" t="s">
        <v>606</v>
      </c>
      <c r="C125" s="838" t="s">
        <v>219</v>
      </c>
      <c r="D125" s="822" t="s">
        <v>957</v>
      </c>
      <c r="E125" s="839">
        <v>7</v>
      </c>
      <c r="F125" s="843"/>
      <c r="G125" s="1221">
        <f>(E125*F125)</f>
        <v>0</v>
      </c>
      <c r="H125" s="799"/>
      <c r="I125" s="799"/>
      <c r="J125" s="799"/>
      <c r="K125" s="799"/>
      <c r="L125" s="799"/>
      <c r="M125" s="799"/>
      <c r="N125" s="799"/>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row>
    <row r="126" spans="1:48" s="825" customFormat="1" ht="18">
      <c r="A126" s="795"/>
      <c r="B126" s="840"/>
      <c r="C126" s="841" t="s">
        <v>220</v>
      </c>
      <c r="D126" s="827"/>
      <c r="E126" s="839"/>
      <c r="F126" s="842"/>
      <c r="G126" s="1221"/>
      <c r="H126" s="799"/>
      <c r="I126" s="799"/>
      <c r="J126" s="799"/>
      <c r="K126" s="799"/>
      <c r="L126" s="799"/>
      <c r="M126" s="799"/>
      <c r="N126" s="799"/>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row>
    <row r="127" spans="1:48" s="825" customFormat="1" ht="51">
      <c r="A127" s="795"/>
      <c r="B127" s="820" t="s">
        <v>606</v>
      </c>
      <c r="C127" s="838" t="s">
        <v>221</v>
      </c>
      <c r="D127" s="822" t="s">
        <v>957</v>
      </c>
      <c r="E127" s="839">
        <v>2</v>
      </c>
      <c r="F127" s="843"/>
      <c r="G127" s="1221">
        <f>(E127*F127)</f>
        <v>0</v>
      </c>
      <c r="H127" s="799"/>
      <c r="I127" s="799"/>
      <c r="J127" s="799"/>
      <c r="K127" s="799"/>
      <c r="L127" s="799"/>
      <c r="M127" s="799"/>
      <c r="N127" s="799"/>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row>
    <row r="128" spans="1:48" s="825" customFormat="1" ht="18">
      <c r="A128" s="795"/>
      <c r="B128" s="840"/>
      <c r="C128" s="841" t="s">
        <v>222</v>
      </c>
      <c r="D128" s="827"/>
      <c r="E128" s="839"/>
      <c r="F128" s="842"/>
      <c r="G128" s="1221"/>
      <c r="H128" s="799"/>
      <c r="I128" s="799"/>
      <c r="J128" s="799"/>
      <c r="K128" s="799"/>
      <c r="L128" s="799"/>
      <c r="M128" s="799"/>
      <c r="N128" s="799"/>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row>
    <row r="129" spans="1:48" s="825" customFormat="1" ht="38.25">
      <c r="A129" s="844"/>
      <c r="B129" s="820" t="s">
        <v>606</v>
      </c>
      <c r="C129" s="845" t="s">
        <v>223</v>
      </c>
      <c r="D129" s="822" t="s">
        <v>957</v>
      </c>
      <c r="E129" s="846">
        <v>1</v>
      </c>
      <c r="F129" s="843"/>
      <c r="G129" s="1221">
        <f>(E129*F129)</f>
        <v>0</v>
      </c>
      <c r="H129" s="847"/>
      <c r="I129" s="847"/>
      <c r="J129" s="847"/>
      <c r="K129" s="847"/>
      <c r="L129" s="847"/>
      <c r="M129" s="847"/>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row>
    <row r="130" spans="1:48" s="825" customFormat="1" ht="18">
      <c r="A130" s="844"/>
      <c r="B130" s="845"/>
      <c r="C130" s="845" t="s">
        <v>224</v>
      </c>
      <c r="D130" s="827"/>
      <c r="E130" s="846"/>
      <c r="F130" s="848"/>
      <c r="G130" s="1221"/>
      <c r="H130" s="847"/>
      <c r="I130" s="847"/>
      <c r="J130" s="847"/>
      <c r="K130" s="847"/>
      <c r="L130" s="847"/>
      <c r="M130" s="847"/>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row>
    <row r="131" spans="1:48" s="825" customFormat="1" ht="38.25">
      <c r="A131" s="844"/>
      <c r="B131" s="820" t="s">
        <v>606</v>
      </c>
      <c r="C131" s="845" t="s">
        <v>225</v>
      </c>
      <c r="D131" s="822" t="s">
        <v>957</v>
      </c>
      <c r="E131" s="846">
        <v>1</v>
      </c>
      <c r="F131" s="843"/>
      <c r="G131" s="1221">
        <f>(E131*F131)</f>
        <v>0</v>
      </c>
      <c r="H131" s="847"/>
      <c r="I131" s="847"/>
      <c r="J131" s="847"/>
      <c r="K131" s="847"/>
      <c r="L131" s="847"/>
      <c r="M131" s="847"/>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row>
    <row r="132" spans="1:48" s="825" customFormat="1" ht="18">
      <c r="A132" s="844"/>
      <c r="B132" s="845"/>
      <c r="C132" s="845" t="s">
        <v>226</v>
      </c>
      <c r="D132" s="827"/>
      <c r="E132" s="846"/>
      <c r="F132" s="848"/>
      <c r="G132" s="1221"/>
      <c r="H132" s="847"/>
      <c r="I132" s="847"/>
      <c r="J132" s="847"/>
      <c r="K132" s="847"/>
      <c r="L132" s="847"/>
      <c r="M132" s="847"/>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row>
    <row r="133" spans="1:48" s="825" customFormat="1" ht="25.5">
      <c r="A133" s="844"/>
      <c r="B133" s="820" t="s">
        <v>606</v>
      </c>
      <c r="C133" s="845" t="s">
        <v>227</v>
      </c>
      <c r="D133" s="822" t="s">
        <v>957</v>
      </c>
      <c r="E133" s="846">
        <v>1</v>
      </c>
      <c r="F133" s="824"/>
      <c r="G133" s="1221">
        <f>(E133*F133)</f>
        <v>0</v>
      </c>
      <c r="H133" s="847"/>
      <c r="I133" s="847"/>
      <c r="J133" s="847"/>
      <c r="K133" s="847"/>
      <c r="L133" s="847"/>
      <c r="M133" s="847"/>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row>
    <row r="134" spans="1:48" s="825" customFormat="1" ht="18">
      <c r="A134" s="844"/>
      <c r="B134" s="845"/>
      <c r="C134" s="845" t="s">
        <v>228</v>
      </c>
      <c r="D134" s="827"/>
      <c r="E134" s="846"/>
      <c r="F134" s="848"/>
      <c r="G134" s="1221"/>
      <c r="H134" s="847"/>
      <c r="I134" s="847"/>
      <c r="J134" s="847"/>
      <c r="K134" s="847"/>
      <c r="L134" s="847"/>
      <c r="M134" s="847"/>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row>
    <row r="135" spans="1:48" s="825" customFormat="1" ht="25.5">
      <c r="A135" s="844"/>
      <c r="B135" s="820" t="s">
        <v>606</v>
      </c>
      <c r="C135" s="845" t="s">
        <v>229</v>
      </c>
      <c r="D135" s="822" t="s">
        <v>957</v>
      </c>
      <c r="E135" s="846">
        <v>1</v>
      </c>
      <c r="F135" s="824"/>
      <c r="G135" s="1221">
        <f>(E135*F135)</f>
        <v>0</v>
      </c>
      <c r="H135" s="847"/>
      <c r="I135" s="847"/>
      <c r="J135" s="847"/>
      <c r="K135" s="847"/>
      <c r="L135" s="847"/>
      <c r="M135" s="847"/>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row>
    <row r="136" spans="1:48" s="825" customFormat="1" ht="18">
      <c r="A136" s="844"/>
      <c r="B136" s="845"/>
      <c r="C136" s="845" t="s">
        <v>230</v>
      </c>
      <c r="D136" s="827"/>
      <c r="E136" s="846"/>
      <c r="F136" s="848"/>
      <c r="G136" s="1221"/>
      <c r="H136" s="847"/>
      <c r="I136" s="847"/>
      <c r="J136" s="847"/>
      <c r="K136" s="847"/>
      <c r="L136" s="847"/>
      <c r="M136" s="847"/>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row>
    <row r="137" spans="1:48" s="825" customFormat="1" ht="25.5">
      <c r="A137" s="844"/>
      <c r="B137" s="820" t="s">
        <v>606</v>
      </c>
      <c r="C137" s="845" t="s">
        <v>231</v>
      </c>
      <c r="D137" s="822" t="s">
        <v>957</v>
      </c>
      <c r="E137" s="846">
        <v>2</v>
      </c>
      <c r="F137" s="824"/>
      <c r="G137" s="1221">
        <f>(E137*F137)</f>
        <v>0</v>
      </c>
      <c r="H137" s="847"/>
      <c r="I137" s="847"/>
      <c r="J137" s="847"/>
      <c r="K137" s="847"/>
      <c r="L137" s="847"/>
      <c r="M137" s="84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row>
    <row r="138" spans="1:48" s="825" customFormat="1" ht="18">
      <c r="A138" s="844"/>
      <c r="B138" s="845"/>
      <c r="C138" s="845" t="s">
        <v>232</v>
      </c>
      <c r="D138" s="827"/>
      <c r="E138" s="846"/>
      <c r="F138" s="848"/>
      <c r="G138" s="1221"/>
      <c r="H138" s="847"/>
      <c r="I138" s="847"/>
      <c r="J138" s="847"/>
      <c r="K138" s="847"/>
      <c r="L138" s="847"/>
      <c r="M138" s="847"/>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row>
    <row r="139" spans="1:48" s="825" customFormat="1" ht="25.5">
      <c r="A139" s="844"/>
      <c r="B139" s="820" t="s">
        <v>606</v>
      </c>
      <c r="C139" s="845" t="s">
        <v>229</v>
      </c>
      <c r="D139" s="822" t="s">
        <v>957</v>
      </c>
      <c r="E139" s="846">
        <v>2</v>
      </c>
      <c r="F139" s="824"/>
      <c r="G139" s="1221">
        <f>(E139*F139)</f>
        <v>0</v>
      </c>
      <c r="H139" s="847"/>
      <c r="I139" s="847"/>
      <c r="J139" s="847"/>
      <c r="K139" s="847"/>
      <c r="L139" s="847"/>
      <c r="M139" s="847"/>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row>
    <row r="140" spans="1:48" s="825" customFormat="1" ht="18">
      <c r="A140" s="844"/>
      <c r="B140" s="845"/>
      <c r="C140" s="845" t="s">
        <v>230</v>
      </c>
      <c r="D140" s="827"/>
      <c r="E140" s="846"/>
      <c r="F140" s="848"/>
      <c r="G140" s="1221"/>
      <c r="H140" s="847"/>
      <c r="I140" s="847"/>
      <c r="J140" s="847"/>
      <c r="K140" s="847"/>
      <c r="L140" s="847"/>
      <c r="M140" s="847"/>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row>
    <row r="141" spans="1:48" s="825" customFormat="1" ht="25.5">
      <c r="A141" s="844"/>
      <c r="B141" s="820" t="s">
        <v>606</v>
      </c>
      <c r="C141" s="845" t="s">
        <v>233</v>
      </c>
      <c r="D141" s="822" t="s">
        <v>957</v>
      </c>
      <c r="E141" s="846">
        <v>1</v>
      </c>
      <c r="F141" s="824"/>
      <c r="G141" s="1221">
        <f>(E141*F141)</f>
        <v>0</v>
      </c>
      <c r="H141" s="847"/>
      <c r="I141" s="847"/>
      <c r="J141" s="847"/>
      <c r="K141" s="847"/>
      <c r="L141" s="847"/>
      <c r="M141" s="847"/>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row>
    <row r="142" spans="1:48" s="825" customFormat="1" ht="18">
      <c r="A142" s="844"/>
      <c r="B142" s="845"/>
      <c r="C142" s="845" t="s">
        <v>234</v>
      </c>
      <c r="D142" s="827"/>
      <c r="E142" s="846"/>
      <c r="F142" s="848"/>
      <c r="G142" s="1221"/>
      <c r="H142" s="847"/>
      <c r="I142" s="847"/>
      <c r="J142" s="847"/>
      <c r="K142" s="847"/>
      <c r="L142" s="847"/>
      <c r="M142" s="847"/>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row>
    <row r="143" spans="1:48" s="825" customFormat="1" ht="25.5">
      <c r="A143" s="844"/>
      <c r="B143" s="820" t="s">
        <v>606</v>
      </c>
      <c r="C143" s="845" t="s">
        <v>229</v>
      </c>
      <c r="D143" s="822" t="s">
        <v>957</v>
      </c>
      <c r="E143" s="846">
        <v>1</v>
      </c>
      <c r="F143" s="824"/>
      <c r="G143" s="1221">
        <f>(E143*F143)</f>
        <v>0</v>
      </c>
      <c r="H143" s="847"/>
      <c r="I143" s="847"/>
      <c r="J143" s="847"/>
      <c r="K143" s="847"/>
      <c r="L143" s="847"/>
      <c r="M143" s="847"/>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row>
    <row r="144" spans="1:48" s="825" customFormat="1" ht="18">
      <c r="A144" s="844"/>
      <c r="B144" s="845"/>
      <c r="C144" s="845" t="s">
        <v>230</v>
      </c>
      <c r="D144" s="827"/>
      <c r="E144" s="846"/>
      <c r="F144" s="848"/>
      <c r="G144" s="1221"/>
      <c r="H144" s="847"/>
      <c r="I144" s="847"/>
      <c r="J144" s="847"/>
      <c r="K144" s="847"/>
      <c r="L144" s="847"/>
      <c r="M144" s="847"/>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row>
    <row r="145" spans="1:48" s="825" customFormat="1" ht="18">
      <c r="A145" s="844"/>
      <c r="B145" s="820" t="s">
        <v>606</v>
      </c>
      <c r="C145" s="845" t="s">
        <v>235</v>
      </c>
      <c r="D145" s="822" t="s">
        <v>957</v>
      </c>
      <c r="E145" s="846">
        <v>8</v>
      </c>
      <c r="F145" s="824"/>
      <c r="G145" s="1221">
        <f>(E145*F145)</f>
        <v>0</v>
      </c>
      <c r="H145" s="847"/>
      <c r="I145" s="847"/>
      <c r="J145" s="847"/>
      <c r="K145" s="847"/>
      <c r="L145" s="847"/>
      <c r="M145" s="847"/>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row>
    <row r="146" spans="1:48" s="825" customFormat="1" ht="18">
      <c r="A146" s="844"/>
      <c r="B146" s="845"/>
      <c r="C146" s="845" t="s">
        <v>236</v>
      </c>
      <c r="D146" s="827"/>
      <c r="E146" s="846"/>
      <c r="F146" s="848"/>
      <c r="G146" s="1221"/>
      <c r="H146" s="847"/>
      <c r="I146" s="847"/>
      <c r="J146" s="847"/>
      <c r="K146" s="847"/>
      <c r="L146" s="847"/>
      <c r="M146" s="847"/>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row>
    <row r="147" spans="1:48" s="825" customFormat="1" ht="25.5">
      <c r="A147" s="844"/>
      <c r="B147" s="820" t="s">
        <v>606</v>
      </c>
      <c r="C147" s="845" t="s">
        <v>237</v>
      </c>
      <c r="D147" s="822" t="s">
        <v>957</v>
      </c>
      <c r="E147" s="846">
        <v>8</v>
      </c>
      <c r="F147" s="824"/>
      <c r="G147" s="1221">
        <f>(E147*F147)</f>
        <v>0</v>
      </c>
      <c r="H147" s="847"/>
      <c r="I147" s="847"/>
      <c r="J147" s="847"/>
      <c r="K147" s="847"/>
      <c r="L147" s="847"/>
      <c r="M147" s="8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row>
    <row r="148" spans="1:48" s="825" customFormat="1" ht="18">
      <c r="A148" s="844"/>
      <c r="B148" s="845"/>
      <c r="C148" s="845" t="s">
        <v>238</v>
      </c>
      <c r="D148" s="827"/>
      <c r="E148" s="846"/>
      <c r="F148" s="848"/>
      <c r="G148" s="1221"/>
      <c r="H148" s="847"/>
      <c r="I148" s="847"/>
      <c r="J148" s="847"/>
      <c r="K148" s="847"/>
      <c r="L148" s="847"/>
      <c r="M148" s="847"/>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row>
    <row r="149" spans="1:48" s="825" customFormat="1" ht="18">
      <c r="A149" s="844"/>
      <c r="B149" s="820" t="s">
        <v>606</v>
      </c>
      <c r="C149" s="845" t="s">
        <v>239</v>
      </c>
      <c r="D149" s="822" t="s">
        <v>957</v>
      </c>
      <c r="E149" s="846">
        <v>7</v>
      </c>
      <c r="F149" s="824"/>
      <c r="G149" s="1221">
        <f>(E149*F149)</f>
        <v>0</v>
      </c>
      <c r="H149" s="847"/>
      <c r="I149" s="847"/>
      <c r="J149" s="847"/>
      <c r="K149" s="847"/>
      <c r="L149" s="847"/>
      <c r="M149" s="847"/>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row>
    <row r="150" spans="1:48" s="825" customFormat="1" ht="18">
      <c r="A150" s="844"/>
      <c r="B150" s="845"/>
      <c r="C150" s="845" t="s">
        <v>240</v>
      </c>
      <c r="D150" s="827"/>
      <c r="E150" s="846"/>
      <c r="F150" s="848"/>
      <c r="G150" s="1221"/>
      <c r="H150" s="847"/>
      <c r="I150" s="847"/>
      <c r="J150" s="847"/>
      <c r="K150" s="847"/>
      <c r="L150" s="847"/>
      <c r="M150" s="847"/>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row>
    <row r="151" spans="1:48" s="825" customFormat="1" ht="25.5">
      <c r="A151" s="844"/>
      <c r="B151" s="820" t="s">
        <v>606</v>
      </c>
      <c r="C151" s="845" t="s">
        <v>237</v>
      </c>
      <c r="D151" s="822" t="s">
        <v>957</v>
      </c>
      <c r="E151" s="846">
        <v>7</v>
      </c>
      <c r="F151" s="824"/>
      <c r="G151" s="1221">
        <f>(E151*F151)</f>
        <v>0</v>
      </c>
      <c r="H151" s="847"/>
      <c r="I151" s="847"/>
      <c r="J151" s="847"/>
      <c r="K151" s="847"/>
      <c r="L151" s="847"/>
      <c r="M151" s="847"/>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row>
    <row r="152" spans="1:48" s="825" customFormat="1" ht="18">
      <c r="A152" s="844"/>
      <c r="B152" s="845"/>
      <c r="C152" s="845" t="s">
        <v>238</v>
      </c>
      <c r="D152" s="827"/>
      <c r="E152" s="846"/>
      <c r="F152" s="848"/>
      <c r="G152" s="1229"/>
      <c r="H152" s="847"/>
      <c r="I152" s="847"/>
      <c r="J152" s="847"/>
      <c r="K152" s="847"/>
      <c r="L152" s="847"/>
      <c r="M152" s="847"/>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row>
    <row r="153" spans="1:48" s="825" customFormat="1" ht="18">
      <c r="A153" s="844"/>
      <c r="B153" s="845"/>
      <c r="C153" s="845"/>
      <c r="D153" s="827"/>
      <c r="E153" s="846"/>
      <c r="F153" s="848"/>
      <c r="G153" s="1229"/>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row>
    <row r="154" spans="1:48" s="854" customFormat="1">
      <c r="A154" s="849"/>
      <c r="B154" s="850"/>
      <c r="C154" s="851" t="s">
        <v>634</v>
      </c>
      <c r="D154" s="852" t="s">
        <v>629</v>
      </c>
      <c r="E154" s="852"/>
      <c r="F154" s="853"/>
      <c r="G154" s="1230">
        <f>SUM(G97:G153)</f>
        <v>0</v>
      </c>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row>
    <row r="155" spans="1:48" s="825" customFormat="1" ht="18">
      <c r="A155" s="819"/>
      <c r="B155" s="821"/>
      <c r="C155" s="821"/>
      <c r="D155" s="831"/>
      <c r="E155" s="832"/>
      <c r="F155" s="833"/>
      <c r="G155" s="1231"/>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row>
    <row r="156" spans="1:48" s="825" customFormat="1" ht="18">
      <c r="A156" s="819"/>
      <c r="B156" s="819"/>
      <c r="C156" s="820"/>
      <c r="D156" s="831"/>
      <c r="E156" s="832"/>
      <c r="F156" s="833"/>
      <c r="G156" s="1231"/>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row>
    <row r="157" spans="1:48" s="816" customFormat="1" ht="51">
      <c r="A157" s="788" t="s">
        <v>1004</v>
      </c>
      <c r="B157" s="789"/>
      <c r="C157" s="855" t="s">
        <v>241</v>
      </c>
      <c r="D157" s="791" t="s">
        <v>739</v>
      </c>
      <c r="E157" s="792">
        <v>1</v>
      </c>
      <c r="F157" s="815"/>
      <c r="G157" s="1221">
        <f>(E157*F157)</f>
        <v>0</v>
      </c>
      <c r="H157" s="799"/>
      <c r="I157" s="799"/>
      <c r="J157" s="799"/>
      <c r="K157" s="799"/>
      <c r="L157" s="799"/>
      <c r="M157" s="799"/>
      <c r="N157" s="799"/>
      <c r="O157" s="799"/>
      <c r="P157" s="799"/>
      <c r="Q157" s="799"/>
      <c r="R157" s="799"/>
      <c r="S157" s="799"/>
      <c r="T157" s="799"/>
      <c r="U157" s="799"/>
      <c r="V157" s="799"/>
      <c r="W157" s="799"/>
      <c r="X157" s="799"/>
      <c r="Y157" s="799"/>
      <c r="Z157" s="799"/>
      <c r="AA157" s="799"/>
      <c r="AB157" s="799"/>
      <c r="AC157" s="799"/>
      <c r="AD157" s="799"/>
      <c r="AE157" s="799"/>
      <c r="AF157" s="799"/>
      <c r="AG157" s="799"/>
      <c r="AH157" s="799"/>
      <c r="AI157" s="799"/>
      <c r="AJ157" s="799"/>
      <c r="AK157" s="799"/>
      <c r="AL157" s="799"/>
      <c r="AM157" s="799"/>
      <c r="AN157" s="799"/>
      <c r="AO157" s="799"/>
      <c r="AP157" s="799"/>
      <c r="AQ157" s="799"/>
      <c r="AR157" s="799"/>
      <c r="AS157" s="799"/>
      <c r="AT157" s="799"/>
      <c r="AU157" s="799"/>
      <c r="AV157" s="799"/>
    </row>
    <row r="158" spans="1:48" s="825" customFormat="1" ht="18">
      <c r="A158" s="819"/>
      <c r="B158" s="819"/>
      <c r="C158" s="820"/>
      <c r="D158" s="831"/>
      <c r="E158" s="832"/>
      <c r="F158" s="833"/>
      <c r="G158" s="1231"/>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row>
    <row r="159" spans="1:48" s="859" customFormat="1" ht="38.25">
      <c r="A159" s="856"/>
      <c r="B159" s="857" t="s">
        <v>606</v>
      </c>
      <c r="C159" s="837" t="s">
        <v>242</v>
      </c>
      <c r="D159" s="822"/>
      <c r="E159" s="834"/>
      <c r="F159" s="858"/>
      <c r="G159" s="1232"/>
      <c r="H159" s="901"/>
      <c r="I159" s="901"/>
      <c r="J159" s="901"/>
      <c r="K159" s="901"/>
      <c r="L159" s="901"/>
      <c r="M159" s="901"/>
      <c r="N159" s="901"/>
      <c r="O159" s="901"/>
      <c r="P159" s="901"/>
      <c r="Q159" s="901"/>
      <c r="R159" s="901"/>
      <c r="S159" s="901"/>
      <c r="T159" s="901"/>
      <c r="U159" s="901"/>
      <c r="V159" s="901"/>
      <c r="W159" s="901"/>
      <c r="X159" s="901"/>
      <c r="Y159" s="901"/>
      <c r="Z159" s="901"/>
      <c r="AA159" s="901"/>
      <c r="AB159" s="901"/>
      <c r="AC159" s="901"/>
      <c r="AD159" s="901"/>
      <c r="AE159" s="901"/>
      <c r="AF159" s="901"/>
      <c r="AG159" s="901"/>
      <c r="AH159" s="901"/>
      <c r="AI159" s="901"/>
      <c r="AJ159" s="901"/>
      <c r="AK159" s="901"/>
      <c r="AL159" s="901"/>
      <c r="AM159" s="901"/>
      <c r="AN159" s="901"/>
      <c r="AO159" s="901"/>
      <c r="AP159" s="901"/>
      <c r="AQ159" s="901"/>
      <c r="AR159" s="901"/>
      <c r="AS159" s="901"/>
      <c r="AT159" s="901"/>
      <c r="AU159" s="901"/>
      <c r="AV159" s="901"/>
    </row>
    <row r="160" spans="1:48" s="859" customFormat="1" ht="63.75">
      <c r="A160" s="856"/>
      <c r="B160" s="857" t="s">
        <v>606</v>
      </c>
      <c r="C160" s="837" t="s">
        <v>243</v>
      </c>
      <c r="D160" s="827"/>
      <c r="E160" s="792"/>
      <c r="F160" s="815"/>
      <c r="G160" s="1227"/>
      <c r="H160" s="901"/>
      <c r="I160" s="901"/>
      <c r="J160" s="901"/>
      <c r="K160" s="901"/>
      <c r="L160" s="901"/>
      <c r="M160" s="901"/>
      <c r="N160" s="901"/>
      <c r="O160" s="901"/>
      <c r="P160" s="901"/>
      <c r="Q160" s="901"/>
      <c r="R160" s="901"/>
      <c r="S160" s="901"/>
      <c r="T160" s="901"/>
      <c r="U160" s="901"/>
      <c r="V160" s="901"/>
      <c r="W160" s="901"/>
      <c r="X160" s="901"/>
      <c r="Y160" s="901"/>
      <c r="Z160" s="901"/>
      <c r="AA160" s="901"/>
      <c r="AB160" s="901"/>
      <c r="AC160" s="901"/>
      <c r="AD160" s="901"/>
      <c r="AE160" s="901"/>
      <c r="AF160" s="901"/>
      <c r="AG160" s="901"/>
      <c r="AH160" s="901"/>
      <c r="AI160" s="901"/>
      <c r="AJ160" s="901"/>
      <c r="AK160" s="901"/>
      <c r="AL160" s="901"/>
      <c r="AM160" s="901"/>
      <c r="AN160" s="901"/>
      <c r="AO160" s="901"/>
      <c r="AP160" s="901"/>
      <c r="AQ160" s="901"/>
      <c r="AR160" s="901"/>
      <c r="AS160" s="901"/>
      <c r="AT160" s="901"/>
      <c r="AU160" s="901"/>
      <c r="AV160" s="901"/>
    </row>
    <row r="161" spans="1:48" s="859" customFormat="1" ht="25.5">
      <c r="A161" s="856"/>
      <c r="B161" s="857" t="s">
        <v>606</v>
      </c>
      <c r="C161" s="837" t="s">
        <v>244</v>
      </c>
      <c r="D161" s="827"/>
      <c r="E161" s="792"/>
      <c r="F161" s="815"/>
      <c r="G161" s="1227"/>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01"/>
      <c r="AE161" s="901"/>
      <c r="AF161" s="901"/>
      <c r="AG161" s="901"/>
      <c r="AH161" s="901"/>
      <c r="AI161" s="901"/>
      <c r="AJ161" s="901"/>
      <c r="AK161" s="901"/>
      <c r="AL161" s="901"/>
      <c r="AM161" s="901"/>
      <c r="AN161" s="901"/>
      <c r="AO161" s="901"/>
      <c r="AP161" s="901"/>
      <c r="AQ161" s="901"/>
      <c r="AR161" s="901"/>
      <c r="AS161" s="901"/>
      <c r="AT161" s="901"/>
      <c r="AU161" s="901"/>
      <c r="AV161" s="901"/>
    </row>
    <row r="162" spans="1:48" s="859" customFormat="1" ht="25.5">
      <c r="A162" s="856"/>
      <c r="B162" s="857" t="s">
        <v>606</v>
      </c>
      <c r="C162" s="837" t="s">
        <v>245</v>
      </c>
      <c r="D162" s="827"/>
      <c r="E162" s="792"/>
      <c r="F162" s="815"/>
      <c r="G162" s="1227"/>
      <c r="H162" s="901"/>
      <c r="I162" s="901"/>
      <c r="J162" s="901"/>
      <c r="K162" s="901"/>
      <c r="L162" s="901"/>
      <c r="M162" s="901"/>
      <c r="N162" s="901"/>
      <c r="O162" s="901"/>
      <c r="P162" s="901"/>
      <c r="Q162" s="901"/>
      <c r="R162" s="901"/>
      <c r="S162" s="901"/>
      <c r="T162" s="901"/>
      <c r="U162" s="901"/>
      <c r="V162" s="901"/>
      <c r="W162" s="901"/>
      <c r="X162" s="901"/>
      <c r="Y162" s="901"/>
      <c r="Z162" s="901"/>
      <c r="AA162" s="901"/>
      <c r="AB162" s="901"/>
      <c r="AC162" s="901"/>
      <c r="AD162" s="901"/>
      <c r="AE162" s="901"/>
      <c r="AF162" s="901"/>
      <c r="AG162" s="901"/>
      <c r="AH162" s="901"/>
      <c r="AI162" s="901"/>
      <c r="AJ162" s="901"/>
      <c r="AK162" s="901"/>
      <c r="AL162" s="901"/>
      <c r="AM162" s="901"/>
      <c r="AN162" s="901"/>
      <c r="AO162" s="901"/>
      <c r="AP162" s="901"/>
      <c r="AQ162" s="901"/>
      <c r="AR162" s="901"/>
      <c r="AS162" s="901"/>
      <c r="AT162" s="901"/>
      <c r="AU162" s="901"/>
      <c r="AV162" s="901"/>
    </row>
    <row r="163" spans="1:48" s="859" customFormat="1" ht="25.5">
      <c r="A163" s="856"/>
      <c r="B163" s="857" t="s">
        <v>606</v>
      </c>
      <c r="C163" s="837" t="s">
        <v>246</v>
      </c>
      <c r="D163" s="827"/>
      <c r="E163" s="792"/>
      <c r="F163" s="815"/>
      <c r="G163" s="1227"/>
      <c r="H163" s="901"/>
      <c r="I163" s="901"/>
      <c r="J163" s="901"/>
      <c r="K163" s="901"/>
      <c r="L163" s="901"/>
      <c r="M163" s="901"/>
      <c r="N163" s="901"/>
      <c r="O163" s="901"/>
      <c r="P163" s="901"/>
      <c r="Q163" s="901"/>
      <c r="R163" s="901"/>
      <c r="S163" s="901"/>
      <c r="T163" s="901"/>
      <c r="U163" s="901"/>
      <c r="V163" s="901"/>
      <c r="W163" s="901"/>
      <c r="X163" s="901"/>
      <c r="Y163" s="901"/>
      <c r="Z163" s="901"/>
      <c r="AA163" s="901"/>
      <c r="AB163" s="901"/>
      <c r="AC163" s="901"/>
      <c r="AD163" s="901"/>
      <c r="AE163" s="901"/>
      <c r="AF163" s="901"/>
      <c r="AG163" s="901"/>
      <c r="AH163" s="901"/>
      <c r="AI163" s="901"/>
      <c r="AJ163" s="901"/>
      <c r="AK163" s="901"/>
      <c r="AL163" s="901"/>
      <c r="AM163" s="901"/>
      <c r="AN163" s="901"/>
      <c r="AO163" s="901"/>
      <c r="AP163" s="901"/>
      <c r="AQ163" s="901"/>
      <c r="AR163" s="901"/>
      <c r="AS163" s="901"/>
      <c r="AT163" s="901"/>
      <c r="AU163" s="901"/>
      <c r="AV163" s="901"/>
    </row>
    <row r="164" spans="1:48" s="859" customFormat="1" ht="25.5">
      <c r="A164" s="856"/>
      <c r="B164" s="857" t="s">
        <v>606</v>
      </c>
      <c r="C164" s="837" t="s">
        <v>247</v>
      </c>
      <c r="D164" s="827"/>
      <c r="E164" s="792"/>
      <c r="F164" s="815"/>
      <c r="G164" s="1227"/>
      <c r="H164" s="901"/>
      <c r="I164" s="901"/>
      <c r="J164" s="901"/>
      <c r="K164" s="901"/>
      <c r="L164" s="901"/>
      <c r="M164" s="901"/>
      <c r="N164" s="901"/>
      <c r="O164" s="901"/>
      <c r="P164" s="901"/>
      <c r="Q164" s="901"/>
      <c r="R164" s="901"/>
      <c r="S164" s="901"/>
      <c r="T164" s="901"/>
      <c r="U164" s="901"/>
      <c r="V164" s="901"/>
      <c r="W164" s="901"/>
      <c r="X164" s="901"/>
      <c r="Y164" s="901"/>
      <c r="Z164" s="901"/>
      <c r="AA164" s="901"/>
      <c r="AB164" s="901"/>
      <c r="AC164" s="901"/>
      <c r="AD164" s="901"/>
      <c r="AE164" s="901"/>
      <c r="AF164" s="901"/>
      <c r="AG164" s="901"/>
      <c r="AH164" s="901"/>
      <c r="AI164" s="901"/>
      <c r="AJ164" s="901"/>
      <c r="AK164" s="901"/>
      <c r="AL164" s="901"/>
      <c r="AM164" s="901"/>
      <c r="AN164" s="901"/>
      <c r="AO164" s="901"/>
      <c r="AP164" s="901"/>
      <c r="AQ164" s="901"/>
      <c r="AR164" s="901"/>
      <c r="AS164" s="901"/>
      <c r="AT164" s="901"/>
      <c r="AU164" s="901"/>
      <c r="AV164" s="901"/>
    </row>
    <row r="165" spans="1:48" s="859" customFormat="1" ht="18">
      <c r="A165" s="856"/>
      <c r="B165" s="857" t="s">
        <v>606</v>
      </c>
      <c r="C165" s="837" t="s">
        <v>248</v>
      </c>
      <c r="D165" s="827"/>
      <c r="E165" s="792"/>
      <c r="F165" s="815"/>
      <c r="G165" s="1227"/>
      <c r="H165" s="901"/>
      <c r="I165" s="901"/>
      <c r="J165" s="901"/>
      <c r="K165" s="901"/>
      <c r="L165" s="901"/>
      <c r="M165" s="901"/>
      <c r="N165" s="901"/>
      <c r="O165" s="901"/>
      <c r="P165" s="901"/>
      <c r="Q165" s="901"/>
      <c r="R165" s="901"/>
      <c r="S165" s="901"/>
      <c r="T165" s="901"/>
      <c r="U165" s="901"/>
      <c r="V165" s="901"/>
      <c r="W165" s="901"/>
      <c r="X165" s="901"/>
      <c r="Y165" s="901"/>
      <c r="Z165" s="901"/>
      <c r="AA165" s="901"/>
      <c r="AB165" s="901"/>
      <c r="AC165" s="901"/>
      <c r="AD165" s="901"/>
      <c r="AE165" s="901"/>
      <c r="AF165" s="901"/>
      <c r="AG165" s="901"/>
      <c r="AH165" s="901"/>
      <c r="AI165" s="901"/>
      <c r="AJ165" s="901"/>
      <c r="AK165" s="901"/>
      <c r="AL165" s="901"/>
      <c r="AM165" s="901"/>
      <c r="AN165" s="901"/>
      <c r="AO165" s="901"/>
      <c r="AP165" s="901"/>
      <c r="AQ165" s="901"/>
      <c r="AR165" s="901"/>
      <c r="AS165" s="901"/>
      <c r="AT165" s="901"/>
      <c r="AU165" s="901"/>
      <c r="AV165" s="901"/>
    </row>
    <row r="166" spans="1:48" s="859" customFormat="1" ht="18">
      <c r="A166" s="856"/>
      <c r="B166" s="857" t="s">
        <v>606</v>
      </c>
      <c r="C166" s="837" t="s">
        <v>249</v>
      </c>
      <c r="D166" s="827"/>
      <c r="E166" s="792"/>
      <c r="F166" s="815"/>
      <c r="G166" s="1227"/>
      <c r="H166" s="901"/>
      <c r="I166" s="901"/>
      <c r="J166" s="901"/>
      <c r="K166" s="901"/>
      <c r="L166" s="901"/>
      <c r="M166" s="901"/>
      <c r="N166" s="901"/>
      <c r="O166" s="901"/>
      <c r="P166" s="901"/>
      <c r="Q166" s="901"/>
      <c r="R166" s="901"/>
      <c r="S166" s="901"/>
      <c r="T166" s="901"/>
      <c r="U166" s="901"/>
      <c r="V166" s="901"/>
      <c r="W166" s="901"/>
      <c r="X166" s="901"/>
      <c r="Y166" s="901"/>
      <c r="Z166" s="901"/>
      <c r="AA166" s="901"/>
      <c r="AB166" s="901"/>
      <c r="AC166" s="901"/>
      <c r="AD166" s="901"/>
      <c r="AE166" s="901"/>
      <c r="AF166" s="901"/>
      <c r="AG166" s="901"/>
      <c r="AH166" s="901"/>
      <c r="AI166" s="901"/>
      <c r="AJ166" s="901"/>
      <c r="AK166" s="901"/>
      <c r="AL166" s="901"/>
      <c r="AM166" s="901"/>
      <c r="AN166" s="901"/>
      <c r="AO166" s="901"/>
      <c r="AP166" s="901"/>
      <c r="AQ166" s="901"/>
      <c r="AR166" s="901"/>
      <c r="AS166" s="901"/>
      <c r="AT166" s="901"/>
      <c r="AU166" s="901"/>
      <c r="AV166" s="901"/>
    </row>
    <row r="167" spans="1:48" s="859" customFormat="1" ht="18">
      <c r="A167" s="856"/>
      <c r="B167" s="857" t="s">
        <v>606</v>
      </c>
      <c r="C167" s="837" t="s">
        <v>250</v>
      </c>
      <c r="D167" s="827"/>
      <c r="E167" s="792"/>
      <c r="F167" s="815"/>
      <c r="G167" s="1227"/>
      <c r="H167" s="901"/>
      <c r="I167" s="901"/>
      <c r="J167" s="901"/>
      <c r="K167" s="901"/>
      <c r="L167" s="901"/>
      <c r="M167" s="901"/>
      <c r="N167" s="901"/>
      <c r="O167" s="901"/>
      <c r="P167" s="901"/>
      <c r="Q167" s="901"/>
      <c r="R167" s="901"/>
      <c r="S167" s="901"/>
      <c r="T167" s="901"/>
      <c r="U167" s="901"/>
      <c r="V167" s="901"/>
      <c r="W167" s="901"/>
      <c r="X167" s="901"/>
      <c r="Y167" s="901"/>
      <c r="Z167" s="901"/>
      <c r="AA167" s="901"/>
      <c r="AB167" s="901"/>
      <c r="AC167" s="901"/>
      <c r="AD167" s="901"/>
      <c r="AE167" s="901"/>
      <c r="AF167" s="901"/>
      <c r="AG167" s="901"/>
      <c r="AH167" s="901"/>
      <c r="AI167" s="901"/>
      <c r="AJ167" s="901"/>
      <c r="AK167" s="901"/>
      <c r="AL167" s="901"/>
      <c r="AM167" s="901"/>
      <c r="AN167" s="901"/>
      <c r="AO167" s="901"/>
      <c r="AP167" s="901"/>
      <c r="AQ167" s="901"/>
      <c r="AR167" s="901"/>
      <c r="AS167" s="901"/>
      <c r="AT167" s="901"/>
      <c r="AU167" s="901"/>
      <c r="AV167" s="901"/>
    </row>
    <row r="168" spans="1:48" s="859" customFormat="1" ht="18">
      <c r="A168" s="856"/>
      <c r="B168" s="857" t="s">
        <v>606</v>
      </c>
      <c r="C168" s="837" t="s">
        <v>251</v>
      </c>
      <c r="D168" s="860"/>
      <c r="E168" s="792"/>
      <c r="F168" s="815"/>
      <c r="G168" s="1227"/>
      <c r="H168" s="901"/>
      <c r="I168" s="901"/>
      <c r="J168" s="901"/>
      <c r="K168" s="901"/>
      <c r="L168" s="901"/>
      <c r="M168" s="901"/>
      <c r="N168" s="901"/>
      <c r="O168" s="901"/>
      <c r="P168" s="901"/>
      <c r="Q168" s="901"/>
      <c r="R168" s="901"/>
      <c r="S168" s="901"/>
      <c r="T168" s="901"/>
      <c r="U168" s="901"/>
      <c r="V168" s="901"/>
      <c r="W168" s="901"/>
      <c r="X168" s="901"/>
      <c r="Y168" s="901"/>
      <c r="Z168" s="901"/>
      <c r="AA168" s="901"/>
      <c r="AB168" s="901"/>
      <c r="AC168" s="901"/>
      <c r="AD168" s="901"/>
      <c r="AE168" s="901"/>
      <c r="AF168" s="901"/>
      <c r="AG168" s="901"/>
      <c r="AH168" s="901"/>
      <c r="AI168" s="901"/>
      <c r="AJ168" s="901"/>
      <c r="AK168" s="901"/>
      <c r="AL168" s="901"/>
      <c r="AM168" s="901"/>
      <c r="AN168" s="901"/>
      <c r="AO168" s="901"/>
      <c r="AP168" s="901"/>
      <c r="AQ168" s="901"/>
      <c r="AR168" s="901"/>
      <c r="AS168" s="901"/>
      <c r="AT168" s="901"/>
      <c r="AU168" s="901"/>
      <c r="AV168" s="901"/>
    </row>
    <row r="169" spans="1:48" s="859" customFormat="1" ht="18">
      <c r="A169" s="856"/>
      <c r="B169" s="857" t="s">
        <v>606</v>
      </c>
      <c r="C169" s="837" t="s">
        <v>252</v>
      </c>
      <c r="D169" s="860"/>
      <c r="E169" s="792"/>
      <c r="F169" s="815"/>
      <c r="G169" s="1227"/>
      <c r="H169" s="901"/>
      <c r="I169" s="901"/>
      <c r="J169" s="901"/>
      <c r="K169" s="901"/>
      <c r="L169" s="901"/>
      <c r="M169" s="901"/>
      <c r="N169" s="901"/>
      <c r="O169" s="901"/>
      <c r="P169" s="901"/>
      <c r="Q169" s="901"/>
      <c r="R169" s="901"/>
      <c r="S169" s="901"/>
      <c r="T169" s="901"/>
      <c r="U169" s="901"/>
      <c r="V169" s="901"/>
      <c r="W169" s="901"/>
      <c r="X169" s="901"/>
      <c r="Y169" s="901"/>
      <c r="Z169" s="901"/>
      <c r="AA169" s="901"/>
      <c r="AB169" s="901"/>
      <c r="AC169" s="901"/>
      <c r="AD169" s="901"/>
      <c r="AE169" s="901"/>
      <c r="AF169" s="901"/>
      <c r="AG169" s="901"/>
      <c r="AH169" s="901"/>
      <c r="AI169" s="901"/>
      <c r="AJ169" s="901"/>
      <c r="AK169" s="901"/>
      <c r="AL169" s="901"/>
      <c r="AM169" s="901"/>
      <c r="AN169" s="901"/>
      <c r="AO169" s="901"/>
      <c r="AP169" s="901"/>
      <c r="AQ169" s="901"/>
      <c r="AR169" s="901"/>
      <c r="AS169" s="901"/>
      <c r="AT169" s="901"/>
      <c r="AU169" s="901"/>
      <c r="AV169" s="901"/>
    </row>
    <row r="170" spans="1:48" s="859" customFormat="1" ht="18">
      <c r="A170" s="856"/>
      <c r="B170" s="857"/>
      <c r="C170" s="790" t="s">
        <v>253</v>
      </c>
      <c r="D170" s="860"/>
      <c r="E170" s="792"/>
      <c r="F170" s="815"/>
      <c r="G170" s="1227"/>
      <c r="H170" s="901"/>
      <c r="I170" s="901"/>
      <c r="J170" s="901"/>
      <c r="K170" s="901"/>
      <c r="L170" s="901"/>
      <c r="M170" s="901"/>
      <c r="N170" s="901"/>
      <c r="O170" s="901"/>
      <c r="P170" s="901"/>
      <c r="Q170" s="901"/>
      <c r="R170" s="901"/>
      <c r="S170" s="901"/>
      <c r="T170" s="901"/>
      <c r="U170" s="901"/>
      <c r="V170" s="901"/>
      <c r="W170" s="901"/>
      <c r="X170" s="901"/>
      <c r="Y170" s="901"/>
      <c r="Z170" s="901"/>
      <c r="AA170" s="901"/>
      <c r="AB170" s="901"/>
      <c r="AC170" s="901"/>
      <c r="AD170" s="901"/>
      <c r="AE170" s="901"/>
      <c r="AF170" s="901"/>
      <c r="AG170" s="901"/>
      <c r="AH170" s="901"/>
      <c r="AI170" s="901"/>
      <c r="AJ170" s="901"/>
      <c r="AK170" s="901"/>
      <c r="AL170" s="901"/>
      <c r="AM170" s="901"/>
      <c r="AN170" s="901"/>
      <c r="AO170" s="901"/>
      <c r="AP170" s="901"/>
      <c r="AQ170" s="901"/>
      <c r="AR170" s="901"/>
      <c r="AS170" s="901"/>
      <c r="AT170" s="901"/>
      <c r="AU170" s="901"/>
      <c r="AV170" s="901"/>
    </row>
    <row r="171" spans="1:48" s="859" customFormat="1" ht="38.25">
      <c r="A171" s="856"/>
      <c r="B171" s="857"/>
      <c r="C171" s="790" t="s">
        <v>254</v>
      </c>
      <c r="D171" s="860"/>
      <c r="E171" s="792"/>
      <c r="F171" s="815"/>
      <c r="G171" s="1227"/>
      <c r="H171" s="901"/>
      <c r="I171" s="901"/>
      <c r="J171" s="901"/>
      <c r="K171" s="901"/>
      <c r="L171" s="901"/>
      <c r="M171" s="901"/>
      <c r="N171" s="901"/>
      <c r="O171" s="901"/>
      <c r="P171" s="901"/>
      <c r="Q171" s="901"/>
      <c r="R171" s="901"/>
      <c r="S171" s="901"/>
      <c r="T171" s="901"/>
      <c r="U171" s="901"/>
      <c r="V171" s="901"/>
      <c r="W171" s="901"/>
      <c r="X171" s="901"/>
      <c r="Y171" s="901"/>
      <c r="Z171" s="901"/>
      <c r="AA171" s="901"/>
      <c r="AB171" s="901"/>
      <c r="AC171" s="901"/>
      <c r="AD171" s="901"/>
      <c r="AE171" s="901"/>
      <c r="AF171" s="901"/>
      <c r="AG171" s="901"/>
      <c r="AH171" s="901"/>
      <c r="AI171" s="901"/>
      <c r="AJ171" s="901"/>
      <c r="AK171" s="901"/>
      <c r="AL171" s="901"/>
      <c r="AM171" s="901"/>
      <c r="AN171" s="901"/>
      <c r="AO171" s="901"/>
      <c r="AP171" s="901"/>
      <c r="AQ171" s="901"/>
      <c r="AR171" s="901"/>
      <c r="AS171" s="901"/>
      <c r="AT171" s="901"/>
      <c r="AU171" s="901"/>
      <c r="AV171" s="901"/>
    </row>
    <row r="172" spans="1:48" s="859" customFormat="1" ht="18">
      <c r="A172" s="856"/>
      <c r="B172" s="857"/>
      <c r="C172" s="837"/>
      <c r="D172" s="827"/>
      <c r="E172" s="792"/>
      <c r="F172" s="815"/>
      <c r="G172" s="1227"/>
      <c r="H172" s="901"/>
      <c r="I172" s="901"/>
      <c r="J172" s="901"/>
      <c r="K172" s="901"/>
      <c r="L172" s="901"/>
      <c r="M172" s="901"/>
      <c r="N172" s="901"/>
      <c r="O172" s="901"/>
      <c r="P172" s="901"/>
      <c r="Q172" s="901"/>
      <c r="R172" s="901"/>
      <c r="S172" s="901"/>
      <c r="T172" s="901"/>
      <c r="U172" s="901"/>
      <c r="V172" s="901"/>
      <c r="W172" s="901"/>
      <c r="X172" s="901"/>
      <c r="Y172" s="901"/>
      <c r="Z172" s="901"/>
      <c r="AA172" s="901"/>
      <c r="AB172" s="901"/>
      <c r="AC172" s="901"/>
      <c r="AD172" s="901"/>
      <c r="AE172" s="901"/>
      <c r="AF172" s="901"/>
      <c r="AG172" s="901"/>
      <c r="AH172" s="901"/>
      <c r="AI172" s="901"/>
      <c r="AJ172" s="901"/>
      <c r="AK172" s="901"/>
      <c r="AL172" s="901"/>
      <c r="AM172" s="901"/>
      <c r="AN172" s="901"/>
      <c r="AO172" s="901"/>
      <c r="AP172" s="901"/>
      <c r="AQ172" s="901"/>
      <c r="AR172" s="901"/>
      <c r="AS172" s="901"/>
      <c r="AT172" s="901"/>
      <c r="AU172" s="901"/>
      <c r="AV172" s="901"/>
    </row>
    <row r="173" spans="1:48" s="782" customFormat="1">
      <c r="A173" s="143"/>
      <c r="B173" s="143"/>
      <c r="C173" s="861"/>
      <c r="D173" s="802"/>
      <c r="E173" s="802"/>
      <c r="F173" s="773"/>
      <c r="G173" s="1221"/>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row>
    <row r="174" spans="1:48" s="854" customFormat="1">
      <c r="A174" s="849"/>
      <c r="B174" s="850"/>
      <c r="C174" s="851" t="s">
        <v>634</v>
      </c>
      <c r="D174" s="852" t="s">
        <v>629</v>
      </c>
      <c r="E174" s="852"/>
      <c r="F174" s="853"/>
      <c r="G174" s="1230">
        <f>G157</f>
        <v>0</v>
      </c>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row>
    <row r="175" spans="1:48" s="782" customFormat="1">
      <c r="A175" s="807"/>
      <c r="B175" s="808"/>
      <c r="C175" s="807"/>
      <c r="D175" s="802"/>
      <c r="E175" s="802"/>
      <c r="F175" s="773"/>
      <c r="G175" s="1221"/>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row>
    <row r="176" spans="1:48" s="147" customFormat="1" ht="12.75">
      <c r="A176" s="143"/>
      <c r="B176" s="803"/>
      <c r="C176" s="801"/>
      <c r="D176" s="176"/>
      <c r="E176" s="176"/>
      <c r="F176" s="773"/>
      <c r="G176" s="1221"/>
      <c r="H176" s="619"/>
      <c r="I176" s="619"/>
      <c r="J176" s="619"/>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row>
    <row r="177" spans="1:48" s="147" customFormat="1" ht="14.25">
      <c r="A177" s="268"/>
      <c r="B177" s="786"/>
      <c r="C177" s="785" t="s">
        <v>255</v>
      </c>
      <c r="D177" s="862"/>
      <c r="E177" s="862"/>
      <c r="F177" s="853"/>
      <c r="G177" s="1230">
        <f>SUM(G174+G154+G90+G41)</f>
        <v>0</v>
      </c>
      <c r="H177" s="619"/>
      <c r="I177" s="619"/>
      <c r="J177" s="619"/>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row>
    <row r="178" spans="1:48" s="147" customFormat="1" ht="12.75">
      <c r="A178" s="807"/>
      <c r="B178" s="808"/>
      <c r="C178" s="809"/>
      <c r="D178" s="209"/>
      <c r="E178" s="209"/>
      <c r="F178" s="813"/>
      <c r="G178" s="1226"/>
      <c r="H178" s="619"/>
      <c r="I178" s="619"/>
      <c r="J178" s="619"/>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row>
    <row r="179" spans="1:48" s="147" customFormat="1" ht="12.75">
      <c r="A179" s="807"/>
      <c r="B179" s="808"/>
      <c r="C179" s="809"/>
      <c r="D179" s="209"/>
      <c r="E179" s="209"/>
      <c r="F179" s="813"/>
      <c r="G179" s="1226"/>
      <c r="H179" s="619"/>
      <c r="I179" s="619"/>
      <c r="J179" s="619"/>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row>
    <row r="180" spans="1:48" s="782" customFormat="1" ht="28.5">
      <c r="A180" s="783" t="s">
        <v>305</v>
      </c>
      <c r="B180" s="784"/>
      <c r="C180" s="785" t="s">
        <v>256</v>
      </c>
      <c r="D180" s="786"/>
      <c r="E180" s="786"/>
      <c r="F180" s="773"/>
      <c r="G180" s="1221"/>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row>
    <row r="181" spans="1:48" s="782" customFormat="1">
      <c r="A181" s="533"/>
      <c r="B181" s="776"/>
      <c r="C181" s="779"/>
      <c r="D181" s="781"/>
      <c r="E181" s="781"/>
      <c r="F181" s="773"/>
      <c r="G181" s="122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row>
    <row r="182" spans="1:48" s="793" customFormat="1" ht="25.5">
      <c r="A182" s="788" t="s">
        <v>1090</v>
      </c>
      <c r="B182" s="789"/>
      <c r="C182" s="790" t="s">
        <v>257</v>
      </c>
      <c r="D182" s="791"/>
      <c r="E182" s="792"/>
      <c r="F182" s="798"/>
      <c r="G182" s="1224"/>
      <c r="H182" s="794"/>
      <c r="I182" s="794"/>
      <c r="J182" s="794"/>
      <c r="K182" s="794"/>
      <c r="L182" s="794"/>
      <c r="M182" s="794"/>
      <c r="N182" s="794"/>
      <c r="O182" s="794"/>
      <c r="P182" s="794"/>
      <c r="Q182" s="794"/>
      <c r="R182" s="794"/>
      <c r="S182" s="794"/>
      <c r="T182" s="794"/>
      <c r="U182" s="794"/>
      <c r="V182" s="794"/>
      <c r="W182" s="794"/>
      <c r="X182" s="794"/>
      <c r="Y182" s="794"/>
      <c r="Z182" s="794"/>
      <c r="AA182" s="794"/>
      <c r="AB182" s="794"/>
      <c r="AC182" s="794"/>
      <c r="AD182" s="794"/>
      <c r="AE182" s="794"/>
      <c r="AF182" s="794"/>
      <c r="AG182" s="794"/>
      <c r="AH182" s="794"/>
      <c r="AI182" s="794"/>
      <c r="AJ182" s="794"/>
      <c r="AK182" s="794"/>
      <c r="AL182" s="794"/>
      <c r="AM182" s="794"/>
      <c r="AN182" s="794"/>
      <c r="AO182" s="794"/>
      <c r="AP182" s="794"/>
      <c r="AQ182" s="794"/>
      <c r="AR182" s="794"/>
      <c r="AS182" s="794"/>
      <c r="AT182" s="794"/>
      <c r="AU182" s="794"/>
      <c r="AV182" s="794"/>
    </row>
    <row r="183" spans="1:48" s="799" customFormat="1" ht="18">
      <c r="A183" s="795"/>
      <c r="B183" s="796"/>
      <c r="C183" s="797"/>
      <c r="D183" s="791"/>
      <c r="E183" s="792"/>
      <c r="F183" s="798"/>
      <c r="G183" s="1224"/>
    </row>
    <row r="184" spans="1:48" s="147" customFormat="1" ht="51">
      <c r="A184" s="800" t="s">
        <v>945</v>
      </c>
      <c r="B184" s="143"/>
      <c r="C184" s="801" t="s">
        <v>489</v>
      </c>
      <c r="D184" s="176"/>
      <c r="E184" s="176"/>
      <c r="F184" s="773"/>
      <c r="G184" s="1221"/>
      <c r="H184" s="619"/>
      <c r="I184" s="619"/>
      <c r="J184" s="619"/>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row>
    <row r="185" spans="1:48" s="147" customFormat="1" ht="12.75">
      <c r="A185" s="800"/>
      <c r="B185" s="143"/>
      <c r="C185" s="801"/>
      <c r="D185" s="176"/>
      <c r="E185" s="176"/>
      <c r="F185" s="773"/>
      <c r="G185" s="1221"/>
      <c r="H185" s="619"/>
      <c r="I185" s="619"/>
      <c r="J185" s="619"/>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row>
    <row r="186" spans="1:48" s="147" customFormat="1" ht="12.75">
      <c r="A186" s="143"/>
      <c r="B186" s="803" t="s">
        <v>606</v>
      </c>
      <c r="C186" s="801" t="s">
        <v>258</v>
      </c>
      <c r="D186" s="176" t="s">
        <v>608</v>
      </c>
      <c r="E186" s="176">
        <v>75</v>
      </c>
      <c r="F186" s="773"/>
      <c r="G186" s="1221">
        <f>(E186*F186)</f>
        <v>0</v>
      </c>
      <c r="H186" s="619"/>
      <c r="I186" s="619"/>
      <c r="J186" s="619"/>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row>
    <row r="187" spans="1:48" s="147" customFormat="1" ht="12.75">
      <c r="A187" s="143"/>
      <c r="B187" s="803" t="s">
        <v>606</v>
      </c>
      <c r="C187" s="801" t="s">
        <v>490</v>
      </c>
      <c r="D187" s="176" t="s">
        <v>608</v>
      </c>
      <c r="E187" s="176">
        <v>25</v>
      </c>
      <c r="F187" s="773"/>
      <c r="G187" s="1221">
        <f>(E187*F187)</f>
        <v>0</v>
      </c>
      <c r="H187" s="619"/>
      <c r="I187" s="619"/>
      <c r="J187" s="619"/>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row>
    <row r="188" spans="1:48" s="147" customFormat="1" ht="12.75">
      <c r="A188" s="143"/>
      <c r="B188" s="803" t="s">
        <v>606</v>
      </c>
      <c r="C188" s="801" t="s">
        <v>259</v>
      </c>
      <c r="D188" s="176" t="s">
        <v>608</v>
      </c>
      <c r="E188" s="176">
        <v>40</v>
      </c>
      <c r="F188" s="773"/>
      <c r="G188" s="1221">
        <f>(E188*F188)</f>
        <v>0</v>
      </c>
      <c r="H188" s="619"/>
      <c r="I188" s="619"/>
      <c r="J188" s="619"/>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row>
    <row r="189" spans="1:48" s="147" customFormat="1" ht="12.75">
      <c r="A189" s="143"/>
      <c r="B189" s="803"/>
      <c r="C189" s="801"/>
      <c r="D189" s="176"/>
      <c r="E189" s="176"/>
      <c r="F189" s="773"/>
      <c r="G189" s="1221"/>
      <c r="H189" s="619"/>
      <c r="I189" s="619"/>
      <c r="J189" s="619"/>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row>
    <row r="190" spans="1:48" s="147" customFormat="1" ht="12.75">
      <c r="A190" s="143"/>
      <c r="B190" s="803" t="s">
        <v>606</v>
      </c>
      <c r="C190" s="801" t="s">
        <v>260</v>
      </c>
      <c r="D190" s="176" t="s">
        <v>608</v>
      </c>
      <c r="E190" s="176">
        <v>75</v>
      </c>
      <c r="F190" s="773"/>
      <c r="G190" s="1221">
        <f>(E190*F190)</f>
        <v>0</v>
      </c>
      <c r="H190" s="619"/>
      <c r="I190" s="619"/>
      <c r="J190" s="619"/>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row>
    <row r="191" spans="1:48" s="147" customFormat="1" ht="12.75">
      <c r="A191" s="143"/>
      <c r="B191" s="803" t="s">
        <v>606</v>
      </c>
      <c r="C191" s="801" t="s">
        <v>492</v>
      </c>
      <c r="D191" s="176" t="s">
        <v>608</v>
      </c>
      <c r="E191" s="176">
        <v>520</v>
      </c>
      <c r="F191" s="773"/>
      <c r="G191" s="1221">
        <f>(E191*F191)</f>
        <v>0</v>
      </c>
      <c r="H191" s="619"/>
      <c r="I191" s="619"/>
      <c r="J191" s="619"/>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row>
    <row r="192" spans="1:48" s="147" customFormat="1" ht="12.75">
      <c r="A192" s="143"/>
      <c r="B192" s="803" t="s">
        <v>606</v>
      </c>
      <c r="C192" s="801" t="s">
        <v>261</v>
      </c>
      <c r="D192" s="176" t="s">
        <v>608</v>
      </c>
      <c r="E192" s="176">
        <v>375</v>
      </c>
      <c r="F192" s="773"/>
      <c r="G192" s="1221">
        <f>(E192*F192)</f>
        <v>0</v>
      </c>
      <c r="H192" s="619"/>
      <c r="I192" s="619"/>
      <c r="J192" s="619"/>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row>
    <row r="193" spans="1:48" s="147" customFormat="1" ht="12.75">
      <c r="A193" s="143"/>
      <c r="B193" s="803"/>
      <c r="C193" s="801"/>
      <c r="D193" s="176"/>
      <c r="E193" s="176"/>
      <c r="F193" s="773"/>
      <c r="G193" s="1221"/>
      <c r="H193" s="619"/>
      <c r="I193" s="619"/>
      <c r="J193" s="619"/>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row>
    <row r="194" spans="1:48" s="147" customFormat="1" ht="12.75">
      <c r="A194" s="143"/>
      <c r="B194" s="803" t="s">
        <v>606</v>
      </c>
      <c r="C194" s="801" t="s">
        <v>262</v>
      </c>
      <c r="D194" s="176" t="s">
        <v>608</v>
      </c>
      <c r="E194" s="176">
        <v>100</v>
      </c>
      <c r="F194" s="773"/>
      <c r="G194" s="1221">
        <f>(E194*F194)</f>
        <v>0</v>
      </c>
      <c r="H194" s="619"/>
      <c r="I194" s="619"/>
      <c r="J194" s="619"/>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row>
    <row r="195" spans="1:48" s="147" customFormat="1" ht="12.75">
      <c r="A195" s="143"/>
      <c r="B195" s="803" t="s">
        <v>606</v>
      </c>
      <c r="C195" s="801" t="s">
        <v>495</v>
      </c>
      <c r="D195" s="176" t="s">
        <v>608</v>
      </c>
      <c r="E195" s="176">
        <v>425</v>
      </c>
      <c r="F195" s="773"/>
      <c r="G195" s="1221">
        <f>(E195*F195)</f>
        <v>0</v>
      </c>
      <c r="H195" s="619"/>
      <c r="I195" s="619"/>
      <c r="J195" s="619"/>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row>
    <row r="196" spans="1:48" s="147" customFormat="1" ht="12.75">
      <c r="A196" s="143"/>
      <c r="B196" s="803" t="s">
        <v>606</v>
      </c>
      <c r="C196" s="801" t="s">
        <v>263</v>
      </c>
      <c r="D196" s="176" t="s">
        <v>608</v>
      </c>
      <c r="E196" s="176">
        <v>300</v>
      </c>
      <c r="F196" s="773"/>
      <c r="G196" s="1221">
        <f>(E196*F196)</f>
        <v>0</v>
      </c>
      <c r="H196" s="619"/>
      <c r="I196" s="619"/>
      <c r="J196" s="619"/>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row>
    <row r="197" spans="1:48" s="147" customFormat="1" ht="12.75">
      <c r="A197" s="143"/>
      <c r="B197" s="803"/>
      <c r="C197" s="801"/>
      <c r="D197" s="176"/>
      <c r="E197" s="176"/>
      <c r="F197" s="773"/>
      <c r="G197" s="1221"/>
      <c r="H197" s="619"/>
      <c r="I197" s="619"/>
      <c r="J197" s="619"/>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row>
    <row r="198" spans="1:48" s="147" customFormat="1" ht="12.75">
      <c r="A198" s="143"/>
      <c r="B198" s="803" t="s">
        <v>606</v>
      </c>
      <c r="C198" s="175" t="s">
        <v>496</v>
      </c>
      <c r="D198" s="804" t="s">
        <v>608</v>
      </c>
      <c r="E198" s="176">
        <v>200</v>
      </c>
      <c r="F198" s="773"/>
      <c r="G198" s="1221">
        <f>(E198*F198)</f>
        <v>0</v>
      </c>
      <c r="H198" s="619"/>
      <c r="I198" s="619"/>
      <c r="J198" s="619"/>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row>
    <row r="199" spans="1:48" s="147" customFormat="1" ht="25.5">
      <c r="A199" s="800" t="s">
        <v>947</v>
      </c>
      <c r="B199" s="803"/>
      <c r="C199" s="801" t="s">
        <v>1061</v>
      </c>
      <c r="D199" s="176" t="s">
        <v>957</v>
      </c>
      <c r="E199" s="176">
        <v>150</v>
      </c>
      <c r="F199" s="773"/>
      <c r="G199" s="1221">
        <f>(E199*F199)</f>
        <v>0</v>
      </c>
      <c r="H199" s="619"/>
      <c r="I199" s="619"/>
      <c r="J199" s="619"/>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row>
    <row r="200" spans="1:48" s="147" customFormat="1" ht="12.75">
      <c r="A200" s="805"/>
      <c r="B200" s="803"/>
      <c r="C200" s="801"/>
      <c r="D200" s="176"/>
      <c r="E200" s="176"/>
      <c r="F200" s="773"/>
      <c r="G200" s="1221"/>
      <c r="H200" s="619"/>
      <c r="I200" s="619"/>
      <c r="J200" s="619"/>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row>
    <row r="201" spans="1:48" s="147" customFormat="1" ht="12.75">
      <c r="A201" s="800" t="s">
        <v>949</v>
      </c>
      <c r="B201" s="803"/>
      <c r="C201" s="801" t="s">
        <v>1062</v>
      </c>
      <c r="D201" s="176"/>
      <c r="E201" s="176"/>
      <c r="F201" s="773"/>
      <c r="G201" s="1221"/>
      <c r="H201" s="619"/>
      <c r="I201" s="619"/>
      <c r="J201" s="619"/>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row>
    <row r="202" spans="1:48" s="147" customFormat="1" ht="12.75">
      <c r="A202" s="805"/>
      <c r="B202" s="803" t="s">
        <v>606</v>
      </c>
      <c r="C202" s="801" t="s">
        <v>264</v>
      </c>
      <c r="D202" s="176" t="s">
        <v>957</v>
      </c>
      <c r="E202" s="176">
        <v>6</v>
      </c>
      <c r="F202" s="773"/>
      <c r="G202" s="1221">
        <f>(E202*F202)</f>
        <v>0</v>
      </c>
      <c r="H202" s="619"/>
      <c r="I202" s="619"/>
      <c r="J202" s="619"/>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row>
    <row r="203" spans="1:48" s="147" customFormat="1" ht="12.75">
      <c r="A203" s="805"/>
      <c r="B203" s="803" t="s">
        <v>606</v>
      </c>
      <c r="C203" s="801" t="s">
        <v>265</v>
      </c>
      <c r="D203" s="176" t="s">
        <v>957</v>
      </c>
      <c r="E203" s="176">
        <v>3</v>
      </c>
      <c r="F203" s="773"/>
      <c r="G203" s="1221">
        <f>(E203*F203)</f>
        <v>0</v>
      </c>
      <c r="H203" s="619"/>
      <c r="I203" s="619"/>
      <c r="J203" s="619"/>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row>
    <row r="204" spans="1:48" s="147" customFormat="1" ht="12.75">
      <c r="A204" s="805"/>
      <c r="B204" s="803" t="s">
        <v>606</v>
      </c>
      <c r="C204" s="806" t="s">
        <v>1064</v>
      </c>
      <c r="D204" s="176" t="s">
        <v>957</v>
      </c>
      <c r="E204" s="176">
        <v>70</v>
      </c>
      <c r="F204" s="773"/>
      <c r="G204" s="1221">
        <f>(E204*F204)</f>
        <v>0</v>
      </c>
      <c r="H204" s="619"/>
      <c r="I204" s="619"/>
      <c r="J204" s="619"/>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row>
    <row r="205" spans="1:48" s="147" customFormat="1" ht="12.75">
      <c r="A205" s="143"/>
      <c r="B205" s="803"/>
      <c r="C205" s="175"/>
      <c r="D205" s="176"/>
      <c r="E205" s="802"/>
      <c r="F205" s="773"/>
      <c r="G205" s="1221"/>
      <c r="H205" s="619"/>
      <c r="I205" s="619"/>
      <c r="J205" s="619"/>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row>
    <row r="206" spans="1:48" s="147" customFormat="1" ht="25.5">
      <c r="A206" s="800" t="s">
        <v>951</v>
      </c>
      <c r="B206" s="803"/>
      <c r="C206" s="175" t="s">
        <v>266</v>
      </c>
      <c r="D206" s="176" t="s">
        <v>739</v>
      </c>
      <c r="E206" s="176">
        <v>1</v>
      </c>
      <c r="F206" s="773"/>
      <c r="G206" s="1221">
        <f>(E206*F206)</f>
        <v>0</v>
      </c>
      <c r="H206" s="619"/>
      <c r="I206" s="619"/>
      <c r="J206" s="619"/>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row>
    <row r="207" spans="1:48" s="147" customFormat="1" ht="12.75">
      <c r="A207" s="143"/>
      <c r="B207" s="803"/>
      <c r="C207" s="801"/>
      <c r="D207" s="176"/>
      <c r="E207" s="176"/>
      <c r="F207" s="773"/>
      <c r="G207" s="1221"/>
      <c r="H207" s="619"/>
      <c r="I207" s="619"/>
      <c r="J207" s="619"/>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row>
    <row r="208" spans="1:48" s="147" customFormat="1" ht="12.75">
      <c r="A208" s="849"/>
      <c r="B208" s="850"/>
      <c r="C208" s="851" t="s">
        <v>634</v>
      </c>
      <c r="D208" s="852" t="s">
        <v>629</v>
      </c>
      <c r="E208" s="852"/>
      <c r="F208" s="853"/>
      <c r="G208" s="1230">
        <f>SUM(G183:G207)</f>
        <v>0</v>
      </c>
      <c r="H208" s="619"/>
      <c r="I208" s="619"/>
      <c r="J208" s="619"/>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row>
    <row r="209" spans="1:48" s="147" customFormat="1" ht="12.75">
      <c r="A209" s="143"/>
      <c r="B209" s="803"/>
      <c r="C209" s="175"/>
      <c r="D209" s="176"/>
      <c r="E209" s="802"/>
      <c r="F209" s="773"/>
      <c r="G209" s="1221"/>
      <c r="H209" s="619"/>
      <c r="I209" s="619"/>
      <c r="J209" s="619"/>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row>
    <row r="210" spans="1:48" s="793" customFormat="1" ht="38.25">
      <c r="A210" s="788" t="s">
        <v>1001</v>
      </c>
      <c r="B210" s="789"/>
      <c r="C210" s="790" t="s">
        <v>267</v>
      </c>
      <c r="D210" s="791"/>
      <c r="E210" s="792"/>
      <c r="F210" s="798"/>
      <c r="G210" s="1224"/>
      <c r="H210" s="794"/>
      <c r="I210" s="794"/>
      <c r="J210" s="794"/>
      <c r="K210" s="794"/>
      <c r="L210" s="794"/>
      <c r="M210" s="794"/>
      <c r="N210" s="794"/>
      <c r="O210" s="794"/>
      <c r="P210" s="794"/>
      <c r="Q210" s="794"/>
      <c r="R210" s="794"/>
      <c r="S210" s="794"/>
      <c r="T210" s="794"/>
      <c r="U210" s="794"/>
      <c r="V210" s="794"/>
      <c r="W210" s="794"/>
      <c r="X210" s="794"/>
      <c r="Y210" s="794"/>
      <c r="Z210" s="794"/>
      <c r="AA210" s="794"/>
      <c r="AB210" s="794"/>
      <c r="AC210" s="794"/>
      <c r="AD210" s="794"/>
      <c r="AE210" s="794"/>
      <c r="AF210" s="794"/>
      <c r="AG210" s="794"/>
      <c r="AH210" s="794"/>
      <c r="AI210" s="794"/>
      <c r="AJ210" s="794"/>
      <c r="AK210" s="794"/>
      <c r="AL210" s="794"/>
      <c r="AM210" s="794"/>
      <c r="AN210" s="794"/>
      <c r="AO210" s="794"/>
      <c r="AP210" s="794"/>
      <c r="AQ210" s="794"/>
      <c r="AR210" s="794"/>
      <c r="AS210" s="794"/>
      <c r="AT210" s="794"/>
      <c r="AU210" s="794"/>
      <c r="AV210" s="794"/>
    </row>
    <row r="211" spans="1:48" s="799" customFormat="1" ht="18">
      <c r="A211" s="795"/>
      <c r="B211" s="796"/>
      <c r="C211" s="797"/>
      <c r="D211" s="791"/>
      <c r="E211" s="792"/>
      <c r="F211" s="798"/>
      <c r="G211" s="1224"/>
    </row>
    <row r="212" spans="1:48" s="147" customFormat="1" ht="51">
      <c r="A212" s="805" t="s">
        <v>945</v>
      </c>
      <c r="B212" s="803"/>
      <c r="C212" s="801" t="s">
        <v>268</v>
      </c>
      <c r="D212" s="176"/>
      <c r="E212" s="176"/>
      <c r="F212" s="773"/>
      <c r="G212" s="1221"/>
      <c r="H212" s="619"/>
      <c r="I212" s="619"/>
      <c r="J212" s="619"/>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row>
    <row r="213" spans="1:48" s="147" customFormat="1" ht="24">
      <c r="A213" s="805"/>
      <c r="B213" s="803"/>
      <c r="C213" s="775" t="s">
        <v>165</v>
      </c>
      <c r="D213" s="176"/>
      <c r="E213" s="176"/>
      <c r="F213" s="773"/>
      <c r="G213" s="1221"/>
      <c r="H213" s="619"/>
      <c r="I213" s="619"/>
      <c r="J213" s="619"/>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row>
    <row r="214" spans="1:48" s="147" customFormat="1" ht="12.75">
      <c r="A214" s="805"/>
      <c r="B214" s="803" t="s">
        <v>606</v>
      </c>
      <c r="C214" s="801" t="s">
        <v>166</v>
      </c>
      <c r="D214" s="176" t="s">
        <v>957</v>
      </c>
      <c r="E214" s="176">
        <v>1</v>
      </c>
      <c r="F214" s="773"/>
      <c r="G214" s="1221">
        <f>(E214*F214)</f>
        <v>0</v>
      </c>
      <c r="H214" s="619"/>
      <c r="I214" s="619"/>
      <c r="J214" s="619"/>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row>
    <row r="215" spans="1:48" s="147" customFormat="1" ht="12.75">
      <c r="A215" s="805"/>
      <c r="B215" s="803" t="s">
        <v>606</v>
      </c>
      <c r="C215" s="801" t="s">
        <v>269</v>
      </c>
      <c r="D215" s="176" t="s">
        <v>957</v>
      </c>
      <c r="E215" s="176">
        <v>2</v>
      </c>
      <c r="F215" s="773"/>
      <c r="G215" s="1221">
        <f t="shared" ref="G215:G244" si="1">(E215*F215)</f>
        <v>0</v>
      </c>
      <c r="H215" s="619"/>
      <c r="I215" s="619"/>
      <c r="J215" s="619"/>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row>
    <row r="216" spans="1:48" s="147" customFormat="1" ht="12.75">
      <c r="A216" s="805"/>
      <c r="B216" s="803" t="s">
        <v>606</v>
      </c>
      <c r="C216" s="801" t="s">
        <v>167</v>
      </c>
      <c r="D216" s="176" t="s">
        <v>957</v>
      </c>
      <c r="E216" s="176">
        <v>1</v>
      </c>
      <c r="F216" s="773"/>
      <c r="G216" s="1221">
        <f t="shared" si="1"/>
        <v>0</v>
      </c>
      <c r="H216" s="619"/>
      <c r="I216" s="619"/>
      <c r="J216" s="619"/>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row>
    <row r="217" spans="1:48" s="147" customFormat="1" ht="12.75">
      <c r="A217" s="805"/>
      <c r="B217" s="803" t="s">
        <v>606</v>
      </c>
      <c r="C217" s="801" t="s">
        <v>637</v>
      </c>
      <c r="D217" s="176"/>
      <c r="E217" s="176"/>
      <c r="F217" s="773"/>
      <c r="G217" s="1221"/>
      <c r="H217" s="619"/>
      <c r="I217" s="619"/>
      <c r="J217" s="619"/>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row>
    <row r="218" spans="1:48" s="147" customFormat="1" ht="12.75">
      <c r="A218" s="805"/>
      <c r="B218" s="803"/>
      <c r="C218" s="801" t="s">
        <v>168</v>
      </c>
      <c r="D218" s="176" t="s">
        <v>957</v>
      </c>
      <c r="E218" s="176">
        <v>3</v>
      </c>
      <c r="F218" s="773"/>
      <c r="G218" s="1221">
        <f t="shared" si="1"/>
        <v>0</v>
      </c>
      <c r="H218" s="619"/>
      <c r="I218" s="619"/>
      <c r="J218" s="619"/>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row>
    <row r="219" spans="1:48" s="147" customFormat="1" ht="12.75">
      <c r="A219" s="805"/>
      <c r="B219" s="803"/>
      <c r="C219" s="801" t="s">
        <v>169</v>
      </c>
      <c r="D219" s="176" t="s">
        <v>957</v>
      </c>
      <c r="E219" s="176">
        <v>3</v>
      </c>
      <c r="F219" s="773"/>
      <c r="G219" s="1221">
        <f t="shared" si="1"/>
        <v>0</v>
      </c>
      <c r="H219" s="619"/>
      <c r="I219" s="619"/>
      <c r="J219" s="619"/>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row>
    <row r="220" spans="1:48" s="147" customFormat="1" ht="12.75">
      <c r="A220" s="805"/>
      <c r="B220" s="803"/>
      <c r="C220" s="801" t="s">
        <v>639</v>
      </c>
      <c r="D220" s="176" t="s">
        <v>957</v>
      </c>
      <c r="E220" s="176">
        <v>1</v>
      </c>
      <c r="F220" s="773"/>
      <c r="G220" s="1221">
        <f t="shared" si="1"/>
        <v>0</v>
      </c>
      <c r="H220" s="619"/>
      <c r="I220" s="619"/>
      <c r="J220" s="619"/>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row>
    <row r="221" spans="1:48" s="147" customFormat="1" ht="12.75">
      <c r="A221" s="805"/>
      <c r="B221" s="803"/>
      <c r="C221" s="801" t="s">
        <v>640</v>
      </c>
      <c r="D221" s="176" t="s">
        <v>957</v>
      </c>
      <c r="E221" s="176">
        <v>2</v>
      </c>
      <c r="F221" s="773"/>
      <c r="G221" s="1221">
        <f t="shared" si="1"/>
        <v>0</v>
      </c>
      <c r="H221" s="619"/>
      <c r="I221" s="619"/>
      <c r="J221" s="619"/>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row>
    <row r="222" spans="1:48" s="147" customFormat="1" ht="12.75">
      <c r="A222" s="805"/>
      <c r="B222" s="803" t="s">
        <v>606</v>
      </c>
      <c r="C222" s="801" t="s">
        <v>170</v>
      </c>
      <c r="D222" s="176"/>
      <c r="E222" s="176"/>
      <c r="F222" s="773"/>
      <c r="G222" s="1221"/>
      <c r="H222" s="619"/>
      <c r="I222" s="619"/>
      <c r="J222" s="619"/>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row>
    <row r="223" spans="1:48" s="147" customFormat="1" ht="12.75">
      <c r="A223" s="805"/>
      <c r="B223" s="803"/>
      <c r="C223" s="801" t="s">
        <v>171</v>
      </c>
      <c r="D223" s="176" t="s">
        <v>957</v>
      </c>
      <c r="E223" s="176">
        <v>1</v>
      </c>
      <c r="F223" s="773"/>
      <c r="G223" s="1221">
        <f t="shared" si="1"/>
        <v>0</v>
      </c>
      <c r="H223" s="619"/>
      <c r="I223" s="619"/>
      <c r="J223" s="619"/>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row>
    <row r="224" spans="1:48" s="147" customFormat="1" ht="12.75">
      <c r="A224" s="805"/>
      <c r="B224" s="803" t="s">
        <v>606</v>
      </c>
      <c r="C224" s="801" t="s">
        <v>270</v>
      </c>
      <c r="D224" s="176"/>
      <c r="E224" s="176"/>
      <c r="F224" s="773"/>
      <c r="G224" s="1221"/>
      <c r="H224" s="619"/>
      <c r="I224" s="619"/>
      <c r="J224" s="619"/>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row>
    <row r="225" spans="1:48" s="147" customFormat="1" ht="12.75">
      <c r="A225" s="805"/>
      <c r="B225" s="803"/>
      <c r="C225" s="801" t="s">
        <v>271</v>
      </c>
      <c r="D225" s="176" t="s">
        <v>957</v>
      </c>
      <c r="E225" s="176">
        <v>1</v>
      </c>
      <c r="F225" s="773"/>
      <c r="G225" s="1221">
        <f t="shared" si="1"/>
        <v>0</v>
      </c>
      <c r="H225" s="863"/>
      <c r="I225" s="619"/>
      <c r="J225" s="619"/>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row>
    <row r="226" spans="1:48" s="147" customFormat="1" ht="25.5">
      <c r="A226" s="805"/>
      <c r="B226" s="803" t="s">
        <v>606</v>
      </c>
      <c r="C226" s="801" t="s">
        <v>172</v>
      </c>
      <c r="D226" s="176"/>
      <c r="E226" s="176"/>
      <c r="F226" s="773"/>
      <c r="G226" s="1221"/>
      <c r="H226" s="619"/>
      <c r="I226" s="619"/>
      <c r="J226" s="619"/>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row>
    <row r="227" spans="1:48" s="147" customFormat="1" ht="12.75">
      <c r="A227" s="805"/>
      <c r="B227" s="803"/>
      <c r="C227" s="801" t="s">
        <v>173</v>
      </c>
      <c r="D227" s="176" t="s">
        <v>957</v>
      </c>
      <c r="E227" s="176">
        <v>5</v>
      </c>
      <c r="F227" s="773"/>
      <c r="G227" s="1221">
        <f t="shared" si="1"/>
        <v>0</v>
      </c>
      <c r="H227" s="619"/>
      <c r="I227" s="619"/>
      <c r="J227" s="619"/>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row>
    <row r="228" spans="1:48" s="147" customFormat="1" ht="25.5">
      <c r="A228" s="805"/>
      <c r="B228" s="803" t="s">
        <v>606</v>
      </c>
      <c r="C228" s="801" t="s">
        <v>272</v>
      </c>
      <c r="D228" s="176" t="s">
        <v>629</v>
      </c>
      <c r="E228" s="176">
        <v>1</v>
      </c>
      <c r="F228" s="773"/>
      <c r="G228" s="1221">
        <f t="shared" si="1"/>
        <v>0</v>
      </c>
      <c r="H228" s="619"/>
      <c r="I228" s="619"/>
      <c r="J228" s="619"/>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row>
    <row r="229" spans="1:48" s="147" customFormat="1" ht="12.75">
      <c r="A229" s="805"/>
      <c r="B229" s="803" t="s">
        <v>606</v>
      </c>
      <c r="C229" s="801" t="s">
        <v>175</v>
      </c>
      <c r="D229" s="176" t="s">
        <v>957</v>
      </c>
      <c r="E229" s="176">
        <v>1</v>
      </c>
      <c r="F229" s="773"/>
      <c r="G229" s="1221">
        <f t="shared" si="1"/>
        <v>0</v>
      </c>
      <c r="H229" s="619"/>
      <c r="I229" s="619"/>
      <c r="J229" s="619"/>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row>
    <row r="230" spans="1:48" s="147" customFormat="1" ht="12.75">
      <c r="A230" s="805"/>
      <c r="B230" s="803" t="s">
        <v>606</v>
      </c>
      <c r="C230" s="801" t="s">
        <v>176</v>
      </c>
      <c r="D230" s="176" t="s">
        <v>957</v>
      </c>
      <c r="E230" s="176">
        <v>1</v>
      </c>
      <c r="F230" s="773"/>
      <c r="G230" s="1221">
        <f t="shared" si="1"/>
        <v>0</v>
      </c>
      <c r="H230" s="619"/>
      <c r="I230" s="619"/>
      <c r="J230" s="619"/>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row>
    <row r="231" spans="1:48" s="147" customFormat="1" ht="12.75">
      <c r="A231" s="805"/>
      <c r="B231" s="803" t="s">
        <v>606</v>
      </c>
      <c r="C231" s="801" t="s">
        <v>177</v>
      </c>
      <c r="D231" s="176" t="s">
        <v>957</v>
      </c>
      <c r="E231" s="176">
        <v>1</v>
      </c>
      <c r="F231" s="773"/>
      <c r="G231" s="1221">
        <f t="shared" si="1"/>
        <v>0</v>
      </c>
      <c r="H231" s="619"/>
      <c r="I231" s="619"/>
      <c r="J231" s="619"/>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row>
    <row r="232" spans="1:48" s="147" customFormat="1" ht="12.75">
      <c r="A232" s="805"/>
      <c r="B232" s="803" t="s">
        <v>606</v>
      </c>
      <c r="C232" s="801" t="s">
        <v>178</v>
      </c>
      <c r="D232" s="176" t="s">
        <v>957</v>
      </c>
      <c r="E232" s="176">
        <v>1</v>
      </c>
      <c r="F232" s="773"/>
      <c r="G232" s="1221">
        <f t="shared" si="1"/>
        <v>0</v>
      </c>
      <c r="H232" s="619"/>
      <c r="I232" s="619"/>
      <c r="J232" s="619"/>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row>
    <row r="233" spans="1:48" s="147" customFormat="1" ht="12.75">
      <c r="A233" s="805"/>
      <c r="B233" s="803" t="s">
        <v>606</v>
      </c>
      <c r="C233" s="801" t="s">
        <v>179</v>
      </c>
      <c r="D233" s="176"/>
      <c r="E233" s="176"/>
      <c r="F233" s="773"/>
      <c r="G233" s="1221"/>
      <c r="H233" s="619"/>
      <c r="I233" s="619"/>
      <c r="J233" s="619"/>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row>
    <row r="234" spans="1:48" s="147" customFormat="1" ht="12.75">
      <c r="A234" s="805"/>
      <c r="B234" s="803"/>
      <c r="C234" s="801" t="s">
        <v>180</v>
      </c>
      <c r="D234" s="176" t="s">
        <v>957</v>
      </c>
      <c r="E234" s="176">
        <v>1</v>
      </c>
      <c r="F234" s="773"/>
      <c r="G234" s="1221">
        <f t="shared" si="1"/>
        <v>0</v>
      </c>
      <c r="H234" s="619"/>
      <c r="I234" s="619"/>
      <c r="J234" s="619"/>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row>
    <row r="235" spans="1:48" s="147" customFormat="1" ht="12.75">
      <c r="A235" s="805"/>
      <c r="B235" s="803"/>
      <c r="C235" s="801" t="s">
        <v>181</v>
      </c>
      <c r="D235" s="176" t="s">
        <v>957</v>
      </c>
      <c r="E235" s="176">
        <v>1</v>
      </c>
      <c r="F235" s="773"/>
      <c r="G235" s="1221">
        <f t="shared" si="1"/>
        <v>0</v>
      </c>
      <c r="H235" s="619"/>
      <c r="I235" s="619"/>
      <c r="J235" s="619"/>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row>
    <row r="236" spans="1:48" s="147" customFormat="1" ht="25.5">
      <c r="A236" s="805"/>
      <c r="B236" s="803" t="s">
        <v>606</v>
      </c>
      <c r="C236" s="801" t="s">
        <v>182</v>
      </c>
      <c r="D236" s="176" t="s">
        <v>957</v>
      </c>
      <c r="E236" s="176">
        <v>1</v>
      </c>
      <c r="F236" s="773"/>
      <c r="G236" s="1221">
        <f t="shared" si="1"/>
        <v>0</v>
      </c>
      <c r="H236" s="619"/>
      <c r="I236" s="619"/>
      <c r="J236" s="619"/>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row>
    <row r="237" spans="1:48" s="147" customFormat="1" ht="12.75">
      <c r="A237" s="805"/>
      <c r="B237" s="803" t="s">
        <v>606</v>
      </c>
      <c r="C237" s="801" t="s">
        <v>183</v>
      </c>
      <c r="D237" s="176" t="s">
        <v>957</v>
      </c>
      <c r="E237" s="176">
        <v>1</v>
      </c>
      <c r="F237" s="773"/>
      <c r="G237" s="1221">
        <f t="shared" si="1"/>
        <v>0</v>
      </c>
      <c r="H237" s="619"/>
      <c r="I237" s="619"/>
      <c r="J237" s="619"/>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row>
    <row r="238" spans="1:48" s="147" customFormat="1" ht="38.25">
      <c r="A238" s="143"/>
      <c r="B238" s="803" t="s">
        <v>606</v>
      </c>
      <c r="C238" s="801" t="s">
        <v>184</v>
      </c>
      <c r="D238" s="176" t="s">
        <v>957</v>
      </c>
      <c r="E238" s="176">
        <v>1</v>
      </c>
      <c r="F238" s="773"/>
      <c r="G238" s="1221">
        <f t="shared" si="1"/>
        <v>0</v>
      </c>
      <c r="H238" s="619"/>
      <c r="I238" s="619"/>
      <c r="J238" s="619"/>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row>
    <row r="239" spans="1:48" s="147" customFormat="1" ht="12.75">
      <c r="A239" s="805"/>
      <c r="B239" s="803" t="s">
        <v>606</v>
      </c>
      <c r="C239" s="801" t="s">
        <v>185</v>
      </c>
      <c r="D239" s="176" t="s">
        <v>957</v>
      </c>
      <c r="E239" s="176">
        <v>5</v>
      </c>
      <c r="F239" s="773"/>
      <c r="G239" s="1221">
        <f t="shared" si="1"/>
        <v>0</v>
      </c>
      <c r="H239" s="619"/>
      <c r="I239" s="619"/>
      <c r="J239" s="619"/>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row>
    <row r="240" spans="1:48" s="147" customFormat="1" ht="12.75">
      <c r="A240" s="805"/>
      <c r="B240" s="803" t="s">
        <v>606</v>
      </c>
      <c r="C240" s="801" t="s">
        <v>186</v>
      </c>
      <c r="D240" s="176" t="s">
        <v>957</v>
      </c>
      <c r="E240" s="176">
        <v>10</v>
      </c>
      <c r="F240" s="773"/>
      <c r="G240" s="1221">
        <f t="shared" si="1"/>
        <v>0</v>
      </c>
      <c r="H240" s="619"/>
      <c r="I240" s="619"/>
      <c r="J240" s="619"/>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row>
    <row r="241" spans="1:48" s="147" customFormat="1" ht="12.75">
      <c r="A241" s="805"/>
      <c r="B241" s="803" t="s">
        <v>606</v>
      </c>
      <c r="C241" s="801" t="s">
        <v>187</v>
      </c>
      <c r="D241" s="176" t="s">
        <v>957</v>
      </c>
      <c r="E241" s="176">
        <v>3</v>
      </c>
      <c r="F241" s="773"/>
      <c r="G241" s="1221">
        <f t="shared" si="1"/>
        <v>0</v>
      </c>
      <c r="H241" s="619"/>
      <c r="I241" s="619"/>
      <c r="J241" s="619"/>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row>
    <row r="242" spans="1:48" s="147" customFormat="1" ht="12.75">
      <c r="A242" s="805"/>
      <c r="B242" s="803" t="s">
        <v>606</v>
      </c>
      <c r="C242" s="801" t="s">
        <v>188</v>
      </c>
      <c r="D242" s="176" t="s">
        <v>957</v>
      </c>
      <c r="E242" s="176">
        <v>75</v>
      </c>
      <c r="F242" s="773"/>
      <c r="G242" s="1221">
        <f t="shared" si="1"/>
        <v>0</v>
      </c>
      <c r="H242" s="619"/>
      <c r="I242" s="619"/>
      <c r="J242" s="619"/>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row>
    <row r="243" spans="1:48" s="147" customFormat="1" ht="12.75">
      <c r="A243" s="805"/>
      <c r="B243" s="803" t="s">
        <v>606</v>
      </c>
      <c r="C243" s="801" t="s">
        <v>189</v>
      </c>
      <c r="D243" s="176" t="s">
        <v>957</v>
      </c>
      <c r="E243" s="176">
        <v>25</v>
      </c>
      <c r="F243" s="773"/>
      <c r="G243" s="1221">
        <f t="shared" si="1"/>
        <v>0</v>
      </c>
      <c r="H243" s="619"/>
      <c r="I243" s="619"/>
      <c r="J243" s="619"/>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row>
    <row r="244" spans="1:48" s="147" customFormat="1" ht="12.75">
      <c r="A244" s="805"/>
      <c r="B244" s="803" t="s">
        <v>606</v>
      </c>
      <c r="C244" s="801" t="s">
        <v>190</v>
      </c>
      <c r="D244" s="176" t="s">
        <v>629</v>
      </c>
      <c r="E244" s="176">
        <v>1</v>
      </c>
      <c r="F244" s="773"/>
      <c r="G244" s="1221">
        <f t="shared" si="1"/>
        <v>0</v>
      </c>
      <c r="H244" s="619"/>
      <c r="I244" s="619"/>
      <c r="J244" s="619"/>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row>
    <row r="245" spans="1:48" s="147" customFormat="1" ht="12.75">
      <c r="A245" s="805"/>
      <c r="B245" s="803"/>
      <c r="C245" s="801" t="s">
        <v>634</v>
      </c>
      <c r="D245" s="176" t="s">
        <v>957</v>
      </c>
      <c r="E245" s="176">
        <v>1</v>
      </c>
      <c r="F245" s="773"/>
      <c r="G245" s="1221">
        <f>SUM(G214:G244)</f>
        <v>0</v>
      </c>
      <c r="H245" s="619"/>
      <c r="I245" s="619"/>
      <c r="J245" s="619"/>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row>
    <row r="246" spans="1:48" s="147" customFormat="1" ht="12.75">
      <c r="A246" s="143"/>
      <c r="B246" s="803"/>
      <c r="C246" s="175"/>
      <c r="D246" s="804"/>
      <c r="E246" s="802"/>
      <c r="F246" s="773"/>
      <c r="G246" s="1221"/>
      <c r="H246" s="619"/>
      <c r="I246" s="619"/>
      <c r="J246" s="619"/>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row>
    <row r="247" spans="1:48" s="147" customFormat="1" ht="12.75">
      <c r="A247" s="143"/>
      <c r="B247" s="803"/>
      <c r="C247" s="801"/>
      <c r="D247" s="176"/>
      <c r="E247" s="176"/>
      <c r="F247" s="773"/>
      <c r="G247" s="1221"/>
      <c r="H247" s="619"/>
      <c r="I247" s="619"/>
      <c r="J247" s="619"/>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row>
    <row r="248" spans="1:48" s="147" customFormat="1" ht="51">
      <c r="A248" s="805" t="s">
        <v>947</v>
      </c>
      <c r="B248" s="803"/>
      <c r="C248" s="801" t="s">
        <v>273</v>
      </c>
      <c r="D248" s="176"/>
      <c r="E248" s="176"/>
      <c r="F248" s="773"/>
      <c r="G248" s="1221"/>
      <c r="H248" s="619"/>
      <c r="I248" s="619"/>
      <c r="J248" s="619"/>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row>
    <row r="249" spans="1:48" s="147" customFormat="1" ht="24">
      <c r="A249" s="805"/>
      <c r="B249" s="803"/>
      <c r="C249" s="775" t="s">
        <v>165</v>
      </c>
      <c r="D249" s="176"/>
      <c r="E249" s="176"/>
      <c r="F249" s="773"/>
      <c r="G249" s="1221"/>
      <c r="H249" s="619"/>
      <c r="I249" s="619"/>
      <c r="J249" s="619"/>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row>
    <row r="250" spans="1:48" s="147" customFormat="1" ht="12.75">
      <c r="A250" s="805"/>
      <c r="B250" s="803" t="s">
        <v>606</v>
      </c>
      <c r="C250" s="801" t="s">
        <v>166</v>
      </c>
      <c r="D250" s="176" t="s">
        <v>957</v>
      </c>
      <c r="E250" s="176">
        <v>1</v>
      </c>
      <c r="F250" s="773"/>
      <c r="G250" s="1221">
        <f>(E250*F250)</f>
        <v>0</v>
      </c>
      <c r="H250" s="619"/>
      <c r="I250" s="619"/>
      <c r="J250" s="619"/>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row>
    <row r="251" spans="1:48" s="147" customFormat="1" ht="12.75">
      <c r="A251" s="805"/>
      <c r="B251" s="803" t="s">
        <v>606</v>
      </c>
      <c r="C251" s="801" t="s">
        <v>269</v>
      </c>
      <c r="D251" s="176" t="s">
        <v>957</v>
      </c>
      <c r="E251" s="176">
        <v>2</v>
      </c>
      <c r="F251" s="773"/>
      <c r="G251" s="1221">
        <f>(E251*F251)</f>
        <v>0</v>
      </c>
      <c r="H251" s="619"/>
      <c r="I251" s="619"/>
      <c r="J251" s="619"/>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row>
    <row r="252" spans="1:48" s="147" customFormat="1" ht="12.75">
      <c r="A252" s="805"/>
      <c r="B252" s="803" t="s">
        <v>606</v>
      </c>
      <c r="C252" s="801" t="s">
        <v>167</v>
      </c>
      <c r="D252" s="176" t="s">
        <v>957</v>
      </c>
      <c r="E252" s="176">
        <v>1</v>
      </c>
      <c r="F252" s="773"/>
      <c r="G252" s="1221">
        <f>(E252*F252)</f>
        <v>0</v>
      </c>
      <c r="H252" s="619"/>
      <c r="I252" s="619"/>
      <c r="J252" s="619"/>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row>
    <row r="253" spans="1:48" s="147" customFormat="1" ht="12.75">
      <c r="A253" s="805"/>
      <c r="B253" s="803" t="s">
        <v>606</v>
      </c>
      <c r="C253" s="801" t="s">
        <v>637</v>
      </c>
      <c r="D253" s="176"/>
      <c r="E253" s="176"/>
      <c r="F253" s="773"/>
      <c r="G253" s="1221"/>
      <c r="H253" s="619"/>
      <c r="I253" s="619"/>
      <c r="J253" s="619"/>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row>
    <row r="254" spans="1:48" s="147" customFormat="1" ht="12.75">
      <c r="A254" s="805"/>
      <c r="B254" s="803"/>
      <c r="C254" s="801" t="s">
        <v>168</v>
      </c>
      <c r="D254" s="176" t="s">
        <v>957</v>
      </c>
      <c r="E254" s="176">
        <v>3</v>
      </c>
      <c r="F254" s="773"/>
      <c r="G254" s="1221">
        <f t="shared" ref="G254:G280" si="2">(E254*F254)</f>
        <v>0</v>
      </c>
      <c r="H254" s="619"/>
      <c r="I254" s="619"/>
      <c r="J254" s="619"/>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row>
    <row r="255" spans="1:48" s="147" customFormat="1" ht="12.75">
      <c r="A255" s="805"/>
      <c r="B255" s="803"/>
      <c r="C255" s="801" t="s">
        <v>169</v>
      </c>
      <c r="D255" s="176" t="s">
        <v>957</v>
      </c>
      <c r="E255" s="176">
        <v>3</v>
      </c>
      <c r="F255" s="773"/>
      <c r="G255" s="1221">
        <f t="shared" si="2"/>
        <v>0</v>
      </c>
      <c r="H255" s="619"/>
      <c r="I255" s="619"/>
      <c r="J255" s="619"/>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row>
    <row r="256" spans="1:48" s="147" customFormat="1" ht="12.75">
      <c r="A256" s="805"/>
      <c r="B256" s="803"/>
      <c r="C256" s="801" t="s">
        <v>639</v>
      </c>
      <c r="D256" s="176" t="s">
        <v>957</v>
      </c>
      <c r="E256" s="176">
        <v>1</v>
      </c>
      <c r="F256" s="773"/>
      <c r="G256" s="1221">
        <f t="shared" si="2"/>
        <v>0</v>
      </c>
      <c r="H256" s="619"/>
      <c r="I256" s="619"/>
      <c r="J256" s="619"/>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row>
    <row r="257" spans="1:48" s="147" customFormat="1" ht="12.75">
      <c r="A257" s="805"/>
      <c r="B257" s="803"/>
      <c r="C257" s="801" t="s">
        <v>640</v>
      </c>
      <c r="D257" s="176" t="s">
        <v>957</v>
      </c>
      <c r="E257" s="176">
        <v>2</v>
      </c>
      <c r="F257" s="773"/>
      <c r="G257" s="1221">
        <f t="shared" si="2"/>
        <v>0</v>
      </c>
      <c r="H257" s="619"/>
      <c r="I257" s="619"/>
      <c r="J257" s="619"/>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row>
    <row r="258" spans="1:48" s="147" customFormat="1" ht="12.75">
      <c r="A258" s="805"/>
      <c r="B258" s="803" t="s">
        <v>606</v>
      </c>
      <c r="C258" s="801" t="s">
        <v>170</v>
      </c>
      <c r="D258" s="176"/>
      <c r="E258" s="176"/>
      <c r="F258" s="773"/>
      <c r="G258" s="1221"/>
      <c r="H258" s="619"/>
      <c r="I258" s="619"/>
      <c r="J258" s="619"/>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row>
    <row r="259" spans="1:48" s="147" customFormat="1" ht="12.75">
      <c r="A259" s="805"/>
      <c r="B259" s="803"/>
      <c r="C259" s="801" t="s">
        <v>171</v>
      </c>
      <c r="D259" s="176" t="s">
        <v>957</v>
      </c>
      <c r="E259" s="176">
        <v>1</v>
      </c>
      <c r="F259" s="773"/>
      <c r="G259" s="1221">
        <f t="shared" si="2"/>
        <v>0</v>
      </c>
      <c r="H259" s="619"/>
      <c r="I259" s="619"/>
      <c r="J259" s="619"/>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row>
    <row r="260" spans="1:48" s="147" customFormat="1" ht="12.75">
      <c r="A260" s="805"/>
      <c r="B260" s="803" t="s">
        <v>606</v>
      </c>
      <c r="C260" s="801" t="s">
        <v>270</v>
      </c>
      <c r="D260" s="176"/>
      <c r="E260" s="176"/>
      <c r="F260" s="773"/>
      <c r="G260" s="1221"/>
      <c r="H260" s="619"/>
      <c r="I260" s="619"/>
      <c r="J260" s="619"/>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row>
    <row r="261" spans="1:48" s="147" customFormat="1" ht="12.75">
      <c r="A261" s="805"/>
      <c r="B261" s="803"/>
      <c r="C261" s="801" t="s">
        <v>271</v>
      </c>
      <c r="D261" s="176" t="s">
        <v>957</v>
      </c>
      <c r="E261" s="176">
        <v>1</v>
      </c>
      <c r="F261" s="773"/>
      <c r="G261" s="1221">
        <f t="shared" si="2"/>
        <v>0</v>
      </c>
      <c r="H261" s="863"/>
      <c r="I261" s="619"/>
      <c r="J261" s="619"/>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row>
    <row r="262" spans="1:48" s="147" customFormat="1" ht="25.5">
      <c r="A262" s="805"/>
      <c r="B262" s="803" t="s">
        <v>606</v>
      </c>
      <c r="C262" s="801" t="s">
        <v>172</v>
      </c>
      <c r="D262" s="176"/>
      <c r="E262" s="176"/>
      <c r="F262" s="773"/>
      <c r="G262" s="1221"/>
      <c r="H262" s="619"/>
      <c r="I262" s="619"/>
      <c r="J262" s="619"/>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row>
    <row r="263" spans="1:48" s="147" customFormat="1" ht="12.75">
      <c r="A263" s="805"/>
      <c r="B263" s="803"/>
      <c r="C263" s="801" t="s">
        <v>173</v>
      </c>
      <c r="D263" s="176" t="s">
        <v>957</v>
      </c>
      <c r="E263" s="176">
        <v>8</v>
      </c>
      <c r="F263" s="773"/>
      <c r="G263" s="1221">
        <f t="shared" si="2"/>
        <v>0</v>
      </c>
      <c r="H263" s="619"/>
      <c r="I263" s="619"/>
      <c r="J263" s="619"/>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row>
    <row r="264" spans="1:48" s="147" customFormat="1" ht="25.5">
      <c r="A264" s="805"/>
      <c r="B264" s="803" t="s">
        <v>606</v>
      </c>
      <c r="C264" s="801" t="s">
        <v>274</v>
      </c>
      <c r="D264" s="176" t="s">
        <v>629</v>
      </c>
      <c r="E264" s="176">
        <v>1</v>
      </c>
      <c r="F264" s="773"/>
      <c r="G264" s="1221">
        <f t="shared" si="2"/>
        <v>0</v>
      </c>
      <c r="H264" s="619"/>
      <c r="I264" s="619"/>
      <c r="J264" s="619"/>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row>
    <row r="265" spans="1:48" s="147" customFormat="1" ht="12.75">
      <c r="A265" s="805"/>
      <c r="B265" s="803" t="s">
        <v>606</v>
      </c>
      <c r="C265" s="801" t="s">
        <v>175</v>
      </c>
      <c r="D265" s="176" t="s">
        <v>957</v>
      </c>
      <c r="E265" s="176">
        <v>1</v>
      </c>
      <c r="F265" s="773"/>
      <c r="G265" s="1221">
        <f t="shared" si="2"/>
        <v>0</v>
      </c>
      <c r="H265" s="619"/>
      <c r="I265" s="619"/>
      <c r="J265" s="619"/>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row>
    <row r="266" spans="1:48" s="147" customFormat="1" ht="12.75">
      <c r="A266" s="805"/>
      <c r="B266" s="803" t="s">
        <v>606</v>
      </c>
      <c r="C266" s="801" t="s">
        <v>176</v>
      </c>
      <c r="D266" s="176" t="s">
        <v>957</v>
      </c>
      <c r="E266" s="176">
        <v>1</v>
      </c>
      <c r="F266" s="773"/>
      <c r="G266" s="1221">
        <f t="shared" si="2"/>
        <v>0</v>
      </c>
      <c r="H266" s="619"/>
      <c r="I266" s="619"/>
      <c r="J266" s="619"/>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row>
    <row r="267" spans="1:48" s="147" customFormat="1" ht="12.75">
      <c r="A267" s="805"/>
      <c r="B267" s="803" t="s">
        <v>606</v>
      </c>
      <c r="C267" s="801" t="s">
        <v>177</v>
      </c>
      <c r="D267" s="176" t="s">
        <v>957</v>
      </c>
      <c r="E267" s="176">
        <v>1</v>
      </c>
      <c r="F267" s="773"/>
      <c r="G267" s="1221">
        <f t="shared" si="2"/>
        <v>0</v>
      </c>
      <c r="H267" s="619"/>
      <c r="I267" s="619"/>
      <c r="J267" s="619"/>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row>
    <row r="268" spans="1:48" s="147" customFormat="1" ht="12.75">
      <c r="A268" s="805"/>
      <c r="B268" s="803" t="s">
        <v>606</v>
      </c>
      <c r="C268" s="801" t="s">
        <v>178</v>
      </c>
      <c r="D268" s="176" t="s">
        <v>957</v>
      </c>
      <c r="E268" s="176">
        <v>1</v>
      </c>
      <c r="F268" s="773"/>
      <c r="G268" s="1221">
        <f t="shared" si="2"/>
        <v>0</v>
      </c>
      <c r="H268" s="619"/>
      <c r="I268" s="619"/>
      <c r="J268" s="619"/>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row>
    <row r="269" spans="1:48" s="147" customFormat="1" ht="12.75">
      <c r="A269" s="805"/>
      <c r="B269" s="803" t="s">
        <v>606</v>
      </c>
      <c r="C269" s="801" t="s">
        <v>179</v>
      </c>
      <c r="D269" s="176"/>
      <c r="E269" s="176"/>
      <c r="F269" s="773"/>
      <c r="G269" s="1221"/>
      <c r="H269" s="619"/>
      <c r="I269" s="619"/>
      <c r="J269" s="619"/>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row>
    <row r="270" spans="1:48" s="147" customFormat="1" ht="12.75">
      <c r="A270" s="805"/>
      <c r="B270" s="803"/>
      <c r="C270" s="801" t="s">
        <v>180</v>
      </c>
      <c r="D270" s="176" t="s">
        <v>957</v>
      </c>
      <c r="E270" s="176">
        <v>1</v>
      </c>
      <c r="F270" s="773"/>
      <c r="G270" s="1221">
        <f t="shared" si="2"/>
        <v>0</v>
      </c>
      <c r="H270" s="619"/>
      <c r="I270" s="619"/>
      <c r="J270" s="619"/>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row>
    <row r="271" spans="1:48" s="147" customFormat="1" ht="12.75">
      <c r="A271" s="805"/>
      <c r="B271" s="803"/>
      <c r="C271" s="801" t="s">
        <v>181</v>
      </c>
      <c r="D271" s="176" t="s">
        <v>957</v>
      </c>
      <c r="E271" s="176">
        <v>1</v>
      </c>
      <c r="F271" s="773"/>
      <c r="G271" s="1221">
        <f t="shared" si="2"/>
        <v>0</v>
      </c>
      <c r="H271" s="619"/>
      <c r="I271" s="619"/>
      <c r="J271" s="619"/>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row>
    <row r="272" spans="1:48" s="147" customFormat="1" ht="25.5">
      <c r="A272" s="805"/>
      <c r="B272" s="803" t="s">
        <v>606</v>
      </c>
      <c r="C272" s="801" t="s">
        <v>182</v>
      </c>
      <c r="D272" s="176" t="s">
        <v>957</v>
      </c>
      <c r="E272" s="176">
        <v>1</v>
      </c>
      <c r="F272" s="773"/>
      <c r="G272" s="1221">
        <f t="shared" si="2"/>
        <v>0</v>
      </c>
      <c r="H272" s="619"/>
      <c r="I272" s="619"/>
      <c r="J272" s="619"/>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row>
    <row r="273" spans="1:48" s="147" customFormat="1" ht="12.75">
      <c r="A273" s="805"/>
      <c r="B273" s="803" t="s">
        <v>606</v>
      </c>
      <c r="C273" s="801" t="s">
        <v>183</v>
      </c>
      <c r="D273" s="176" t="s">
        <v>957</v>
      </c>
      <c r="E273" s="176">
        <v>1</v>
      </c>
      <c r="F273" s="773"/>
      <c r="G273" s="1221">
        <f t="shared" si="2"/>
        <v>0</v>
      </c>
      <c r="H273" s="619"/>
      <c r="I273" s="619"/>
      <c r="J273" s="619"/>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row>
    <row r="274" spans="1:48" s="147" customFormat="1" ht="38.25">
      <c r="A274" s="143"/>
      <c r="B274" s="803" t="s">
        <v>606</v>
      </c>
      <c r="C274" s="801" t="s">
        <v>184</v>
      </c>
      <c r="D274" s="176" t="s">
        <v>957</v>
      </c>
      <c r="E274" s="176">
        <v>1</v>
      </c>
      <c r="F274" s="773"/>
      <c r="G274" s="1221">
        <f t="shared" si="2"/>
        <v>0</v>
      </c>
      <c r="H274" s="619"/>
      <c r="I274" s="619"/>
      <c r="J274" s="619"/>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row>
    <row r="275" spans="1:48" s="147" customFormat="1" ht="12.75">
      <c r="A275" s="805"/>
      <c r="B275" s="803" t="s">
        <v>606</v>
      </c>
      <c r="C275" s="801" t="s">
        <v>185</v>
      </c>
      <c r="D275" s="176" t="s">
        <v>957</v>
      </c>
      <c r="E275" s="176">
        <v>5</v>
      </c>
      <c r="F275" s="773"/>
      <c r="G275" s="1221">
        <f t="shared" si="2"/>
        <v>0</v>
      </c>
      <c r="H275" s="619"/>
      <c r="I275" s="619"/>
      <c r="J275" s="619"/>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row>
    <row r="276" spans="1:48" s="147" customFormat="1" ht="12.75">
      <c r="A276" s="805"/>
      <c r="B276" s="803" t="s">
        <v>606</v>
      </c>
      <c r="C276" s="801" t="s">
        <v>186</v>
      </c>
      <c r="D276" s="176" t="s">
        <v>957</v>
      </c>
      <c r="E276" s="176">
        <v>10</v>
      </c>
      <c r="F276" s="773"/>
      <c r="G276" s="1221">
        <f t="shared" si="2"/>
        <v>0</v>
      </c>
      <c r="H276" s="619"/>
      <c r="I276" s="619"/>
      <c r="J276" s="619"/>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row>
    <row r="277" spans="1:48" s="147" customFormat="1" ht="12.75">
      <c r="A277" s="805"/>
      <c r="B277" s="803" t="s">
        <v>606</v>
      </c>
      <c r="C277" s="801" t="s">
        <v>187</v>
      </c>
      <c r="D277" s="176" t="s">
        <v>957</v>
      </c>
      <c r="E277" s="176">
        <v>3</v>
      </c>
      <c r="F277" s="773"/>
      <c r="G277" s="1221">
        <f t="shared" si="2"/>
        <v>0</v>
      </c>
      <c r="H277" s="619"/>
      <c r="I277" s="619"/>
      <c r="J277" s="619"/>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row>
    <row r="278" spans="1:48" s="147" customFormat="1" ht="12.75">
      <c r="A278" s="805"/>
      <c r="B278" s="803" t="s">
        <v>606</v>
      </c>
      <c r="C278" s="801" t="s">
        <v>188</v>
      </c>
      <c r="D278" s="176" t="s">
        <v>957</v>
      </c>
      <c r="E278" s="176">
        <v>90</v>
      </c>
      <c r="F278" s="773"/>
      <c r="G278" s="1221">
        <f t="shared" si="2"/>
        <v>0</v>
      </c>
      <c r="H278" s="619"/>
      <c r="I278" s="619"/>
      <c r="J278" s="619"/>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row>
    <row r="279" spans="1:48" s="147" customFormat="1" ht="12.75">
      <c r="A279" s="805"/>
      <c r="B279" s="803" t="s">
        <v>606</v>
      </c>
      <c r="C279" s="801" t="s">
        <v>189</v>
      </c>
      <c r="D279" s="176" t="s">
        <v>957</v>
      </c>
      <c r="E279" s="176">
        <v>30</v>
      </c>
      <c r="F279" s="773"/>
      <c r="G279" s="1221">
        <f t="shared" si="2"/>
        <v>0</v>
      </c>
      <c r="H279" s="619"/>
      <c r="I279" s="619"/>
      <c r="J279" s="619"/>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row>
    <row r="280" spans="1:48" s="147" customFormat="1" ht="12.75">
      <c r="A280" s="805"/>
      <c r="B280" s="803" t="s">
        <v>606</v>
      </c>
      <c r="C280" s="801" t="s">
        <v>190</v>
      </c>
      <c r="D280" s="176" t="s">
        <v>629</v>
      </c>
      <c r="E280" s="176">
        <v>1</v>
      </c>
      <c r="F280" s="773"/>
      <c r="G280" s="1221">
        <f t="shared" si="2"/>
        <v>0</v>
      </c>
      <c r="H280" s="619"/>
      <c r="I280" s="619"/>
      <c r="J280" s="619"/>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row>
    <row r="281" spans="1:48" s="147" customFormat="1" ht="12.75">
      <c r="A281" s="805"/>
      <c r="B281" s="803"/>
      <c r="C281" s="801" t="s">
        <v>634</v>
      </c>
      <c r="D281" s="176" t="s">
        <v>957</v>
      </c>
      <c r="E281" s="176">
        <v>1</v>
      </c>
      <c r="F281" s="773"/>
      <c r="G281" s="1221">
        <f>SUM(G250:G280)</f>
        <v>0</v>
      </c>
      <c r="H281" s="619"/>
      <c r="I281" s="619"/>
      <c r="J281" s="619"/>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row>
    <row r="282" spans="1:48" s="147" customFormat="1" ht="12.75">
      <c r="A282" s="143"/>
      <c r="B282" s="803"/>
      <c r="C282" s="175"/>
      <c r="D282" s="804"/>
      <c r="E282" s="802"/>
      <c r="F282" s="773"/>
      <c r="G282" s="1221"/>
      <c r="H282" s="619"/>
      <c r="I282" s="619"/>
      <c r="J282" s="619"/>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row>
    <row r="283" spans="1:48" s="147" customFormat="1" ht="12.75">
      <c r="A283" s="143"/>
      <c r="B283" s="803"/>
      <c r="C283" s="801"/>
      <c r="D283" s="176"/>
      <c r="E283" s="176"/>
      <c r="F283" s="773"/>
      <c r="G283" s="1221"/>
      <c r="H283" s="619"/>
      <c r="I283" s="619"/>
      <c r="J283" s="619"/>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row>
    <row r="284" spans="1:48" s="147" customFormat="1" ht="51">
      <c r="A284" s="805" t="s">
        <v>949</v>
      </c>
      <c r="B284" s="803"/>
      <c r="C284" s="801" t="s">
        <v>275</v>
      </c>
      <c r="D284" s="176"/>
      <c r="E284" s="176"/>
      <c r="F284" s="773"/>
      <c r="G284" s="1221"/>
      <c r="H284" s="619"/>
      <c r="I284" s="619"/>
      <c r="J284" s="619"/>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row>
    <row r="285" spans="1:48" s="147" customFormat="1" ht="24">
      <c r="A285" s="805"/>
      <c r="B285" s="803"/>
      <c r="C285" s="775" t="s">
        <v>165</v>
      </c>
      <c r="D285" s="176"/>
      <c r="E285" s="176"/>
      <c r="F285" s="773"/>
      <c r="G285" s="1221"/>
      <c r="H285" s="619"/>
      <c r="I285" s="619"/>
      <c r="J285" s="619"/>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row>
    <row r="286" spans="1:48" s="147" customFormat="1" ht="12.75">
      <c r="A286" s="805"/>
      <c r="B286" s="803" t="s">
        <v>606</v>
      </c>
      <c r="C286" s="801" t="s">
        <v>166</v>
      </c>
      <c r="D286" s="176" t="s">
        <v>957</v>
      </c>
      <c r="E286" s="176">
        <v>1</v>
      </c>
      <c r="F286" s="773"/>
      <c r="G286" s="1221">
        <f t="shared" ref="G286:G297" si="3">(E286*F286)</f>
        <v>0</v>
      </c>
      <c r="H286" s="619"/>
      <c r="I286" s="619"/>
      <c r="J286" s="619"/>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row>
    <row r="287" spans="1:48" s="147" customFormat="1" ht="12.75">
      <c r="A287" s="805"/>
      <c r="B287" s="803" t="s">
        <v>606</v>
      </c>
      <c r="C287" s="801" t="s">
        <v>269</v>
      </c>
      <c r="D287" s="176" t="s">
        <v>957</v>
      </c>
      <c r="E287" s="176">
        <v>2</v>
      </c>
      <c r="F287" s="773"/>
      <c r="G287" s="1221">
        <f t="shared" si="3"/>
        <v>0</v>
      </c>
      <c r="H287" s="619"/>
      <c r="I287" s="619"/>
      <c r="J287" s="619"/>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row>
    <row r="288" spans="1:48" s="147" customFormat="1" ht="12.75">
      <c r="A288" s="805"/>
      <c r="B288" s="803" t="s">
        <v>606</v>
      </c>
      <c r="C288" s="801" t="s">
        <v>167</v>
      </c>
      <c r="D288" s="176" t="s">
        <v>957</v>
      </c>
      <c r="E288" s="176">
        <v>1</v>
      </c>
      <c r="F288" s="773"/>
      <c r="G288" s="1221">
        <f t="shared" si="3"/>
        <v>0</v>
      </c>
      <c r="H288" s="619"/>
      <c r="I288" s="619"/>
      <c r="J288" s="619"/>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row>
    <row r="289" spans="1:48" s="147" customFormat="1" ht="12.75">
      <c r="A289" s="805"/>
      <c r="B289" s="803" t="s">
        <v>606</v>
      </c>
      <c r="C289" s="801" t="s">
        <v>637</v>
      </c>
      <c r="D289" s="176"/>
      <c r="E289" s="176"/>
      <c r="F289" s="773"/>
      <c r="G289" s="1221"/>
      <c r="H289" s="619"/>
      <c r="I289" s="619"/>
      <c r="J289" s="619"/>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row>
    <row r="290" spans="1:48" s="147" customFormat="1" ht="12.75">
      <c r="A290" s="805"/>
      <c r="B290" s="803"/>
      <c r="C290" s="801" t="s">
        <v>168</v>
      </c>
      <c r="D290" s="176" t="s">
        <v>957</v>
      </c>
      <c r="E290" s="176">
        <v>3</v>
      </c>
      <c r="F290" s="773"/>
      <c r="G290" s="1221">
        <f t="shared" si="3"/>
        <v>0</v>
      </c>
      <c r="H290" s="619"/>
      <c r="I290" s="619"/>
      <c r="J290" s="619"/>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row>
    <row r="291" spans="1:48" s="147" customFormat="1" ht="12.75">
      <c r="A291" s="805"/>
      <c r="B291" s="803"/>
      <c r="C291" s="801" t="s">
        <v>169</v>
      </c>
      <c r="D291" s="176" t="s">
        <v>957</v>
      </c>
      <c r="E291" s="176">
        <v>3</v>
      </c>
      <c r="F291" s="773"/>
      <c r="G291" s="1221">
        <f t="shared" si="3"/>
        <v>0</v>
      </c>
      <c r="H291" s="619"/>
      <c r="I291" s="619"/>
      <c r="J291" s="619"/>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row>
    <row r="292" spans="1:48" s="147" customFormat="1" ht="12.75">
      <c r="A292" s="805"/>
      <c r="B292" s="803"/>
      <c r="C292" s="801" t="s">
        <v>639</v>
      </c>
      <c r="D292" s="176" t="s">
        <v>957</v>
      </c>
      <c r="E292" s="176">
        <v>1</v>
      </c>
      <c r="F292" s="773"/>
      <c r="G292" s="1221">
        <f t="shared" si="3"/>
        <v>0</v>
      </c>
      <c r="H292" s="619"/>
      <c r="I292" s="619"/>
      <c r="J292" s="619"/>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row>
    <row r="293" spans="1:48" s="147" customFormat="1" ht="12.75">
      <c r="A293" s="805"/>
      <c r="B293" s="803"/>
      <c r="C293" s="801" t="s">
        <v>640</v>
      </c>
      <c r="D293" s="176" t="s">
        <v>957</v>
      </c>
      <c r="E293" s="176">
        <v>2</v>
      </c>
      <c r="F293" s="773"/>
      <c r="G293" s="1221">
        <f t="shared" si="3"/>
        <v>0</v>
      </c>
      <c r="H293" s="619"/>
      <c r="I293" s="619"/>
      <c r="J293" s="619"/>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row>
    <row r="294" spans="1:48" s="147" customFormat="1" ht="12.75">
      <c r="A294" s="805"/>
      <c r="B294" s="803" t="s">
        <v>606</v>
      </c>
      <c r="C294" s="801" t="s">
        <v>170</v>
      </c>
      <c r="D294" s="176"/>
      <c r="E294" s="176"/>
      <c r="F294" s="773"/>
      <c r="G294" s="1221"/>
      <c r="H294" s="619"/>
      <c r="I294" s="619"/>
      <c r="J294" s="619"/>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row>
    <row r="295" spans="1:48" s="147" customFormat="1" ht="12.75">
      <c r="A295" s="805"/>
      <c r="B295" s="803"/>
      <c r="C295" s="801" t="s">
        <v>171</v>
      </c>
      <c r="D295" s="176" t="s">
        <v>957</v>
      </c>
      <c r="E295" s="176">
        <v>1</v>
      </c>
      <c r="F295" s="773"/>
      <c r="G295" s="1221">
        <f t="shared" si="3"/>
        <v>0</v>
      </c>
      <c r="H295" s="619"/>
      <c r="I295" s="619"/>
      <c r="J295" s="619"/>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row>
    <row r="296" spans="1:48" s="147" customFormat="1" ht="12.75">
      <c r="A296" s="805"/>
      <c r="B296" s="803" t="s">
        <v>606</v>
      </c>
      <c r="C296" s="801" t="s">
        <v>270</v>
      </c>
      <c r="D296" s="176"/>
      <c r="E296" s="176"/>
      <c r="F296" s="773"/>
      <c r="G296" s="1221"/>
      <c r="H296" s="619"/>
      <c r="I296" s="619"/>
      <c r="J296" s="619"/>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row>
    <row r="297" spans="1:48" s="147" customFormat="1" ht="12.75">
      <c r="A297" s="805"/>
      <c r="B297" s="803"/>
      <c r="C297" s="801" t="s">
        <v>271</v>
      </c>
      <c r="D297" s="176" t="s">
        <v>957</v>
      </c>
      <c r="E297" s="176">
        <v>1</v>
      </c>
      <c r="F297" s="773"/>
      <c r="G297" s="1221">
        <f t="shared" si="3"/>
        <v>0</v>
      </c>
      <c r="H297" s="619"/>
      <c r="I297" s="619"/>
      <c r="J297" s="619"/>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row>
    <row r="298" spans="1:48" s="147" customFormat="1" ht="25.5">
      <c r="A298" s="805"/>
      <c r="B298" s="803" t="s">
        <v>606</v>
      </c>
      <c r="C298" s="801" t="s">
        <v>172</v>
      </c>
      <c r="D298" s="176"/>
      <c r="E298" s="176"/>
      <c r="F298" s="773"/>
      <c r="G298" s="1221"/>
      <c r="H298" s="619"/>
      <c r="I298" s="619"/>
      <c r="J298" s="619"/>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row>
    <row r="299" spans="1:48" s="147" customFormat="1" ht="12.75">
      <c r="A299" s="805"/>
      <c r="B299" s="803"/>
      <c r="C299" s="801" t="s">
        <v>173</v>
      </c>
      <c r="D299" s="176" t="s">
        <v>957</v>
      </c>
      <c r="E299" s="176">
        <v>7</v>
      </c>
      <c r="F299" s="773"/>
      <c r="G299" s="1221">
        <f t="shared" ref="G299:G316" si="4">(E299*F299)</f>
        <v>0</v>
      </c>
      <c r="H299" s="619"/>
      <c r="I299" s="619"/>
      <c r="J299" s="619"/>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row>
    <row r="300" spans="1:48" s="147" customFormat="1" ht="25.5">
      <c r="A300" s="805"/>
      <c r="B300" s="803" t="s">
        <v>606</v>
      </c>
      <c r="C300" s="801" t="s">
        <v>276</v>
      </c>
      <c r="D300" s="176" t="s">
        <v>629</v>
      </c>
      <c r="E300" s="176">
        <v>1</v>
      </c>
      <c r="F300" s="773"/>
      <c r="G300" s="1221">
        <f t="shared" si="4"/>
        <v>0</v>
      </c>
      <c r="H300" s="619"/>
      <c r="I300" s="619"/>
      <c r="J300" s="619"/>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row>
    <row r="301" spans="1:48" s="147" customFormat="1" ht="12.75">
      <c r="A301" s="805"/>
      <c r="B301" s="803" t="s">
        <v>606</v>
      </c>
      <c r="C301" s="801" t="s">
        <v>175</v>
      </c>
      <c r="D301" s="176" t="s">
        <v>957</v>
      </c>
      <c r="E301" s="176">
        <v>1</v>
      </c>
      <c r="F301" s="773"/>
      <c r="G301" s="1221">
        <f t="shared" si="4"/>
        <v>0</v>
      </c>
      <c r="H301" s="619"/>
      <c r="I301" s="619"/>
      <c r="J301" s="619"/>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row>
    <row r="302" spans="1:48" s="147" customFormat="1" ht="12.75">
      <c r="A302" s="805"/>
      <c r="B302" s="803" t="s">
        <v>606</v>
      </c>
      <c r="C302" s="801" t="s">
        <v>176</v>
      </c>
      <c r="D302" s="176" t="s">
        <v>957</v>
      </c>
      <c r="E302" s="176">
        <v>1</v>
      </c>
      <c r="F302" s="773"/>
      <c r="G302" s="1221">
        <f t="shared" si="4"/>
        <v>0</v>
      </c>
      <c r="H302" s="619"/>
      <c r="I302" s="619"/>
      <c r="J302" s="619"/>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row>
    <row r="303" spans="1:48" s="147" customFormat="1" ht="12.75">
      <c r="A303" s="805"/>
      <c r="B303" s="803" t="s">
        <v>606</v>
      </c>
      <c r="C303" s="801" t="s">
        <v>177</v>
      </c>
      <c r="D303" s="176" t="s">
        <v>957</v>
      </c>
      <c r="E303" s="176">
        <v>1</v>
      </c>
      <c r="F303" s="773"/>
      <c r="G303" s="1221">
        <f t="shared" si="4"/>
        <v>0</v>
      </c>
      <c r="H303" s="619"/>
      <c r="I303" s="619"/>
      <c r="J303" s="619"/>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row>
    <row r="304" spans="1:48" s="147" customFormat="1" ht="12.75">
      <c r="A304" s="805"/>
      <c r="B304" s="803" t="s">
        <v>606</v>
      </c>
      <c r="C304" s="801" t="s">
        <v>178</v>
      </c>
      <c r="D304" s="176" t="s">
        <v>957</v>
      </c>
      <c r="E304" s="176">
        <v>1</v>
      </c>
      <c r="F304" s="773"/>
      <c r="G304" s="1221">
        <f t="shared" si="4"/>
        <v>0</v>
      </c>
      <c r="H304" s="619"/>
      <c r="I304" s="619"/>
      <c r="J304" s="619"/>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row>
    <row r="305" spans="1:48" s="147" customFormat="1" ht="12.75">
      <c r="A305" s="805"/>
      <c r="B305" s="803" t="s">
        <v>606</v>
      </c>
      <c r="C305" s="801" t="s">
        <v>179</v>
      </c>
      <c r="D305" s="176"/>
      <c r="E305" s="176"/>
      <c r="F305" s="773"/>
      <c r="G305" s="1221"/>
      <c r="H305" s="619"/>
      <c r="I305" s="619"/>
      <c r="J305" s="619"/>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row>
    <row r="306" spans="1:48" s="147" customFormat="1" ht="12.75">
      <c r="A306" s="805"/>
      <c r="B306" s="803"/>
      <c r="C306" s="801" t="s">
        <v>180</v>
      </c>
      <c r="D306" s="176" t="s">
        <v>957</v>
      </c>
      <c r="E306" s="176">
        <v>1</v>
      </c>
      <c r="F306" s="773"/>
      <c r="G306" s="1221">
        <f t="shared" si="4"/>
        <v>0</v>
      </c>
      <c r="H306" s="619"/>
      <c r="I306" s="619"/>
      <c r="J306" s="619"/>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row>
    <row r="307" spans="1:48" s="147" customFormat="1" ht="12.75">
      <c r="A307" s="805"/>
      <c r="B307" s="803"/>
      <c r="C307" s="801" t="s">
        <v>181</v>
      </c>
      <c r="D307" s="176" t="s">
        <v>957</v>
      </c>
      <c r="E307" s="176">
        <v>1</v>
      </c>
      <c r="F307" s="773"/>
      <c r="G307" s="1221">
        <f t="shared" si="4"/>
        <v>0</v>
      </c>
      <c r="H307" s="619"/>
      <c r="I307" s="619"/>
      <c r="J307" s="619"/>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row>
    <row r="308" spans="1:48" s="147" customFormat="1" ht="25.5">
      <c r="A308" s="805"/>
      <c r="B308" s="803" t="s">
        <v>606</v>
      </c>
      <c r="C308" s="801" t="s">
        <v>182</v>
      </c>
      <c r="D308" s="176" t="s">
        <v>957</v>
      </c>
      <c r="E308" s="176">
        <v>1</v>
      </c>
      <c r="F308" s="773"/>
      <c r="G308" s="1221">
        <f t="shared" si="4"/>
        <v>0</v>
      </c>
      <c r="H308" s="619"/>
      <c r="I308" s="619"/>
      <c r="J308" s="619"/>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row>
    <row r="309" spans="1:48" s="147" customFormat="1" ht="12.75">
      <c r="A309" s="805"/>
      <c r="B309" s="803" t="s">
        <v>606</v>
      </c>
      <c r="C309" s="801" t="s">
        <v>183</v>
      </c>
      <c r="D309" s="176" t="s">
        <v>957</v>
      </c>
      <c r="E309" s="176">
        <v>1</v>
      </c>
      <c r="F309" s="773"/>
      <c r="G309" s="1221">
        <f t="shared" si="4"/>
        <v>0</v>
      </c>
      <c r="H309" s="619"/>
      <c r="I309" s="619"/>
      <c r="J309" s="619"/>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row>
    <row r="310" spans="1:48" s="147" customFormat="1" ht="38.25">
      <c r="A310" s="143"/>
      <c r="B310" s="803" t="s">
        <v>606</v>
      </c>
      <c r="C310" s="801" t="s">
        <v>184</v>
      </c>
      <c r="D310" s="176" t="s">
        <v>957</v>
      </c>
      <c r="E310" s="176">
        <v>1</v>
      </c>
      <c r="F310" s="773"/>
      <c r="G310" s="1233">
        <f t="shared" si="4"/>
        <v>0</v>
      </c>
      <c r="H310" s="619"/>
      <c r="I310" s="619"/>
      <c r="J310" s="619"/>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row>
    <row r="311" spans="1:48" s="147" customFormat="1" ht="12.75">
      <c r="A311" s="805"/>
      <c r="B311" s="803" t="s">
        <v>606</v>
      </c>
      <c r="C311" s="801" t="s">
        <v>185</v>
      </c>
      <c r="D311" s="176" t="s">
        <v>957</v>
      </c>
      <c r="E311" s="176">
        <v>5</v>
      </c>
      <c r="F311" s="773"/>
      <c r="G311" s="1221">
        <f t="shared" si="4"/>
        <v>0</v>
      </c>
      <c r="H311" s="619"/>
      <c r="I311" s="619"/>
      <c r="J311" s="619"/>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row>
    <row r="312" spans="1:48" s="147" customFormat="1" ht="12.75">
      <c r="A312" s="805"/>
      <c r="B312" s="803" t="s">
        <v>606</v>
      </c>
      <c r="C312" s="801" t="s">
        <v>186</v>
      </c>
      <c r="D312" s="176" t="s">
        <v>957</v>
      </c>
      <c r="E312" s="176">
        <v>10</v>
      </c>
      <c r="F312" s="773"/>
      <c r="G312" s="1221">
        <f t="shared" si="4"/>
        <v>0</v>
      </c>
      <c r="H312" s="619"/>
      <c r="I312" s="619"/>
      <c r="J312" s="619"/>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row>
    <row r="313" spans="1:48" s="147" customFormat="1" ht="12.75">
      <c r="A313" s="805"/>
      <c r="B313" s="803" t="s">
        <v>606</v>
      </c>
      <c r="C313" s="801" t="s">
        <v>187</v>
      </c>
      <c r="D313" s="176" t="s">
        <v>957</v>
      </c>
      <c r="E313" s="176">
        <v>3</v>
      </c>
      <c r="F313" s="773"/>
      <c r="G313" s="1221">
        <f t="shared" si="4"/>
        <v>0</v>
      </c>
      <c r="H313" s="619"/>
      <c r="I313" s="619"/>
      <c r="J313" s="619"/>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row>
    <row r="314" spans="1:48" s="147" customFormat="1" ht="12.75">
      <c r="A314" s="805"/>
      <c r="B314" s="803" t="s">
        <v>606</v>
      </c>
      <c r="C314" s="801" t="s">
        <v>188</v>
      </c>
      <c r="D314" s="176" t="s">
        <v>957</v>
      </c>
      <c r="E314" s="176">
        <v>115</v>
      </c>
      <c r="F314" s="773"/>
      <c r="G314" s="1221">
        <f t="shared" si="4"/>
        <v>0</v>
      </c>
      <c r="H314" s="619"/>
      <c r="I314" s="619"/>
      <c r="J314" s="619"/>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row>
    <row r="315" spans="1:48" s="147" customFormat="1" ht="12.75">
      <c r="A315" s="805"/>
      <c r="B315" s="803" t="s">
        <v>606</v>
      </c>
      <c r="C315" s="801" t="s">
        <v>189</v>
      </c>
      <c r="D315" s="176" t="s">
        <v>957</v>
      </c>
      <c r="E315" s="176">
        <v>38</v>
      </c>
      <c r="F315" s="773"/>
      <c r="G315" s="1221">
        <f t="shared" si="4"/>
        <v>0</v>
      </c>
      <c r="H315" s="619"/>
      <c r="I315" s="619"/>
      <c r="J315" s="619"/>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row>
    <row r="316" spans="1:48" s="147" customFormat="1" ht="12.75">
      <c r="A316" s="805"/>
      <c r="B316" s="803" t="s">
        <v>606</v>
      </c>
      <c r="C316" s="801" t="s">
        <v>190</v>
      </c>
      <c r="D316" s="176" t="s">
        <v>629</v>
      </c>
      <c r="E316" s="176">
        <v>1</v>
      </c>
      <c r="F316" s="773"/>
      <c r="G316" s="1221">
        <f t="shared" si="4"/>
        <v>0</v>
      </c>
      <c r="H316" s="619"/>
      <c r="I316" s="619"/>
      <c r="J316" s="619"/>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row>
    <row r="317" spans="1:48" s="147" customFormat="1" ht="12.75">
      <c r="A317" s="805"/>
      <c r="B317" s="803"/>
      <c r="C317" s="801" t="s">
        <v>634</v>
      </c>
      <c r="D317" s="176" t="s">
        <v>957</v>
      </c>
      <c r="E317" s="176">
        <v>1</v>
      </c>
      <c r="F317" s="773"/>
      <c r="G317" s="1221">
        <f>SUM(G286:G316)</f>
        <v>0</v>
      </c>
      <c r="H317" s="619"/>
      <c r="I317" s="619"/>
      <c r="J317" s="619"/>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row>
    <row r="318" spans="1:48" s="147" customFormat="1" ht="12.75">
      <c r="A318" s="143"/>
      <c r="B318" s="803"/>
      <c r="C318" s="175"/>
      <c r="D318" s="804"/>
      <c r="E318" s="802"/>
      <c r="F318" s="773"/>
      <c r="G318" s="1221"/>
      <c r="H318" s="619"/>
      <c r="I318" s="619"/>
      <c r="J318" s="619"/>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row>
    <row r="319" spans="1:48" s="147" customFormat="1" ht="12.75">
      <c r="A319" s="143"/>
      <c r="B319" s="803"/>
      <c r="C319" s="801"/>
      <c r="D319" s="176"/>
      <c r="E319" s="176"/>
      <c r="F319" s="773"/>
      <c r="G319" s="1221"/>
      <c r="H319" s="619"/>
      <c r="I319" s="619"/>
      <c r="J319" s="619"/>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row>
    <row r="320" spans="1:48" s="147" customFormat="1" ht="12.75">
      <c r="A320" s="849"/>
      <c r="B320" s="850"/>
      <c r="C320" s="851" t="s">
        <v>634</v>
      </c>
      <c r="D320" s="852" t="s">
        <v>629</v>
      </c>
      <c r="E320" s="852"/>
      <c r="F320" s="853"/>
      <c r="G320" s="1230">
        <f>G317+G281+G245</f>
        <v>0</v>
      </c>
      <c r="H320" s="619"/>
      <c r="I320" s="619"/>
      <c r="J320" s="619"/>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row>
    <row r="321" spans="1:48" s="147" customFormat="1" ht="12.75">
      <c r="A321" s="807"/>
      <c r="B321" s="808"/>
      <c r="C321" s="809"/>
      <c r="D321" s="209"/>
      <c r="E321" s="209"/>
      <c r="F321" s="813"/>
      <c r="G321" s="1226"/>
      <c r="H321" s="619"/>
      <c r="I321" s="619"/>
      <c r="J321" s="619"/>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row>
    <row r="322" spans="1:48" s="147" customFormat="1" ht="12.75">
      <c r="A322" s="807"/>
      <c r="B322" s="808"/>
      <c r="C322" s="809"/>
      <c r="D322" s="209"/>
      <c r="E322" s="209"/>
      <c r="F322" s="813"/>
      <c r="G322" s="1226"/>
      <c r="H322" s="619"/>
      <c r="I322" s="619"/>
      <c r="J322" s="619"/>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row>
    <row r="323" spans="1:48" s="793" customFormat="1" ht="25.5">
      <c r="A323" s="788" t="s">
        <v>1012</v>
      </c>
      <c r="B323" s="789"/>
      <c r="C323" s="790" t="s">
        <v>277</v>
      </c>
      <c r="D323" s="791"/>
      <c r="E323" s="792"/>
      <c r="F323" s="798"/>
      <c r="G323" s="1224"/>
      <c r="H323" s="794"/>
      <c r="I323" s="794"/>
      <c r="J323" s="794"/>
      <c r="K323" s="794"/>
      <c r="L323" s="794"/>
      <c r="M323" s="794"/>
      <c r="N323" s="794"/>
      <c r="O323" s="794"/>
      <c r="P323" s="794"/>
      <c r="Q323" s="794"/>
      <c r="R323" s="794"/>
      <c r="S323" s="794"/>
      <c r="T323" s="794"/>
      <c r="U323" s="794"/>
      <c r="V323" s="794"/>
      <c r="W323" s="794"/>
      <c r="X323" s="794"/>
      <c r="Y323" s="794"/>
      <c r="Z323" s="794"/>
      <c r="AA323" s="794"/>
      <c r="AB323" s="794"/>
      <c r="AC323" s="794"/>
      <c r="AD323" s="794"/>
      <c r="AE323" s="794"/>
      <c r="AF323" s="794"/>
      <c r="AG323" s="794"/>
      <c r="AH323" s="794"/>
      <c r="AI323" s="794"/>
      <c r="AJ323" s="794"/>
      <c r="AK323" s="794"/>
      <c r="AL323" s="794"/>
      <c r="AM323" s="794"/>
      <c r="AN323" s="794"/>
      <c r="AO323" s="794"/>
      <c r="AP323" s="794"/>
      <c r="AQ323" s="794"/>
      <c r="AR323" s="794"/>
      <c r="AS323" s="794"/>
      <c r="AT323" s="794"/>
      <c r="AU323" s="794"/>
      <c r="AV323" s="794"/>
    </row>
    <row r="324" spans="1:48" s="799" customFormat="1" ht="18">
      <c r="A324" s="795"/>
      <c r="B324" s="796"/>
      <c r="C324" s="797"/>
      <c r="D324" s="791"/>
      <c r="E324" s="792"/>
      <c r="F324" s="798"/>
      <c r="G324" s="1224"/>
    </row>
    <row r="325" spans="1:48" s="816" customFormat="1" ht="18">
      <c r="A325" s="795" t="s">
        <v>945</v>
      </c>
      <c r="B325" s="789"/>
      <c r="C325" s="796" t="s">
        <v>194</v>
      </c>
      <c r="D325" s="791"/>
      <c r="E325" s="792"/>
      <c r="F325" s="815"/>
      <c r="G325" s="1227"/>
      <c r="H325" s="799"/>
      <c r="I325" s="799"/>
      <c r="J325" s="799"/>
      <c r="K325" s="799"/>
      <c r="L325" s="799"/>
      <c r="M325" s="799"/>
      <c r="N325" s="799"/>
      <c r="O325" s="799"/>
      <c r="P325" s="799"/>
      <c r="Q325" s="799"/>
      <c r="R325" s="799"/>
      <c r="S325" s="799"/>
      <c r="T325" s="799"/>
      <c r="U325" s="799"/>
      <c r="V325" s="799"/>
      <c r="W325" s="799"/>
      <c r="X325" s="799"/>
      <c r="Y325" s="799"/>
      <c r="Z325" s="799"/>
      <c r="AA325" s="799"/>
      <c r="AB325" s="799"/>
      <c r="AC325" s="799"/>
      <c r="AD325" s="799"/>
      <c r="AE325" s="799"/>
      <c r="AF325" s="799"/>
      <c r="AG325" s="799"/>
      <c r="AH325" s="799"/>
      <c r="AI325" s="799"/>
      <c r="AJ325" s="799"/>
      <c r="AK325" s="799"/>
      <c r="AL325" s="799"/>
      <c r="AM325" s="799"/>
      <c r="AN325" s="799"/>
      <c r="AO325" s="799"/>
      <c r="AP325" s="799"/>
      <c r="AQ325" s="799"/>
      <c r="AR325" s="799"/>
      <c r="AS325" s="799"/>
      <c r="AT325" s="799"/>
      <c r="AU325" s="799"/>
      <c r="AV325" s="799"/>
    </row>
    <row r="326" spans="1:48" s="818" customFormat="1" ht="18">
      <c r="A326" s="795"/>
      <c r="B326" s="796"/>
      <c r="C326" s="797"/>
      <c r="D326" s="791"/>
      <c r="E326" s="792"/>
      <c r="F326" s="817"/>
      <c r="G326" s="1228"/>
      <c r="H326" s="799"/>
      <c r="I326" s="799"/>
      <c r="J326" s="799"/>
      <c r="K326" s="799"/>
      <c r="L326" s="799"/>
      <c r="M326" s="799"/>
      <c r="N326" s="799"/>
      <c r="O326" s="799"/>
      <c r="P326" s="799"/>
      <c r="Q326" s="799"/>
      <c r="R326" s="799"/>
      <c r="S326" s="799"/>
      <c r="T326" s="799"/>
      <c r="U326" s="799"/>
      <c r="V326" s="799"/>
      <c r="W326" s="799"/>
      <c r="X326" s="799"/>
      <c r="Y326" s="799"/>
      <c r="Z326" s="799"/>
      <c r="AA326" s="799"/>
      <c r="AB326" s="799"/>
      <c r="AC326" s="799"/>
      <c r="AD326" s="799"/>
      <c r="AE326" s="799"/>
      <c r="AF326" s="799"/>
      <c r="AG326" s="799"/>
      <c r="AH326" s="799"/>
      <c r="AI326" s="799"/>
      <c r="AJ326" s="799"/>
      <c r="AK326" s="799"/>
      <c r="AL326" s="799"/>
      <c r="AM326" s="799"/>
      <c r="AN326" s="799"/>
      <c r="AO326" s="799"/>
      <c r="AP326" s="799"/>
      <c r="AQ326" s="799"/>
      <c r="AR326" s="799"/>
      <c r="AS326" s="799"/>
      <c r="AT326" s="799"/>
      <c r="AU326" s="799"/>
      <c r="AV326" s="799"/>
    </row>
    <row r="327" spans="1:48" s="825" customFormat="1" ht="76.5">
      <c r="A327" s="819"/>
      <c r="B327" s="820" t="s">
        <v>606</v>
      </c>
      <c r="C327" s="821" t="s">
        <v>195</v>
      </c>
      <c r="D327" s="822" t="s">
        <v>957</v>
      </c>
      <c r="E327" s="823">
        <v>1</v>
      </c>
      <c r="F327" s="824"/>
      <c r="G327" s="1221">
        <f>(E327*F327)</f>
        <v>0</v>
      </c>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row>
    <row r="328" spans="1:48" s="818" customFormat="1" ht="18">
      <c r="A328" s="795"/>
      <c r="B328" s="796"/>
      <c r="C328" s="826" t="s">
        <v>196</v>
      </c>
      <c r="D328" s="827"/>
      <c r="E328" s="792"/>
      <c r="F328" s="817"/>
      <c r="G328" s="1221"/>
      <c r="H328" s="799"/>
      <c r="I328" s="799"/>
      <c r="J328" s="799"/>
      <c r="K328" s="799"/>
      <c r="L328" s="799"/>
      <c r="M328" s="799"/>
      <c r="N328" s="799"/>
      <c r="O328" s="799"/>
      <c r="P328" s="799"/>
      <c r="Q328" s="799"/>
      <c r="R328" s="799"/>
      <c r="S328" s="799"/>
      <c r="T328" s="799"/>
      <c r="U328" s="799"/>
      <c r="V328" s="799"/>
      <c r="W328" s="799"/>
      <c r="X328" s="799"/>
      <c r="Y328" s="799"/>
      <c r="Z328" s="799"/>
      <c r="AA328" s="799"/>
      <c r="AB328" s="799"/>
      <c r="AC328" s="799"/>
      <c r="AD328" s="799"/>
      <c r="AE328" s="799"/>
      <c r="AF328" s="799"/>
      <c r="AG328" s="799"/>
      <c r="AH328" s="799"/>
      <c r="AI328" s="799"/>
      <c r="AJ328" s="799"/>
      <c r="AK328" s="799"/>
      <c r="AL328" s="799"/>
      <c r="AM328" s="799"/>
      <c r="AN328" s="799"/>
      <c r="AO328" s="799"/>
      <c r="AP328" s="799"/>
      <c r="AQ328" s="799"/>
      <c r="AR328" s="799"/>
      <c r="AS328" s="799"/>
      <c r="AT328" s="799"/>
      <c r="AU328" s="799"/>
      <c r="AV328" s="799"/>
    </row>
    <row r="329" spans="1:48" s="865" customFormat="1" ht="18">
      <c r="A329" s="864"/>
      <c r="B329" s="820" t="s">
        <v>606</v>
      </c>
      <c r="C329" s="829" t="s">
        <v>197</v>
      </c>
      <c r="D329" s="822" t="s">
        <v>957</v>
      </c>
      <c r="E329" s="823">
        <v>1</v>
      </c>
      <c r="F329" s="824"/>
      <c r="G329" s="1221">
        <f>(E329*F329)</f>
        <v>0</v>
      </c>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row>
    <row r="330" spans="1:48" s="818" customFormat="1" ht="18">
      <c r="A330" s="795"/>
      <c r="B330" s="796"/>
      <c r="C330" s="826" t="s">
        <v>198</v>
      </c>
      <c r="D330" s="827"/>
      <c r="E330" s="792"/>
      <c r="F330" s="817"/>
      <c r="G330" s="1221"/>
      <c r="H330" s="799"/>
      <c r="I330" s="799"/>
      <c r="J330" s="799"/>
      <c r="K330" s="799"/>
      <c r="L330" s="799"/>
      <c r="M330" s="799"/>
      <c r="N330" s="799"/>
      <c r="O330" s="799"/>
      <c r="P330" s="799"/>
      <c r="Q330" s="799"/>
      <c r="R330" s="799"/>
      <c r="S330" s="799"/>
      <c r="T330" s="799"/>
      <c r="U330" s="799"/>
      <c r="V330" s="799"/>
      <c r="W330" s="799"/>
      <c r="X330" s="799"/>
      <c r="Y330" s="799"/>
      <c r="Z330" s="799"/>
      <c r="AA330" s="799"/>
      <c r="AB330" s="799"/>
      <c r="AC330" s="799"/>
      <c r="AD330" s="799"/>
      <c r="AE330" s="799"/>
      <c r="AF330" s="799"/>
      <c r="AG330" s="799"/>
      <c r="AH330" s="799"/>
      <c r="AI330" s="799"/>
      <c r="AJ330" s="799"/>
      <c r="AK330" s="799"/>
      <c r="AL330" s="799"/>
      <c r="AM330" s="799"/>
      <c r="AN330" s="799"/>
      <c r="AO330" s="799"/>
      <c r="AP330" s="799"/>
      <c r="AQ330" s="799"/>
      <c r="AR330" s="799"/>
      <c r="AS330" s="799"/>
      <c r="AT330" s="799"/>
      <c r="AU330" s="799"/>
      <c r="AV330" s="799"/>
    </row>
    <row r="331" spans="1:48" s="865" customFormat="1" ht="18">
      <c r="A331" s="864"/>
      <c r="B331" s="820" t="s">
        <v>606</v>
      </c>
      <c r="C331" s="829" t="s">
        <v>203</v>
      </c>
      <c r="D331" s="822" t="s">
        <v>957</v>
      </c>
      <c r="E331" s="823">
        <v>1</v>
      </c>
      <c r="F331" s="824"/>
      <c r="G331" s="1221">
        <f>(E331*F331)</f>
        <v>0</v>
      </c>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row>
    <row r="332" spans="1:48" s="818" customFormat="1" ht="18">
      <c r="A332" s="795"/>
      <c r="B332" s="796"/>
      <c r="C332" s="826" t="s">
        <v>204</v>
      </c>
      <c r="D332" s="827"/>
      <c r="E332" s="792"/>
      <c r="F332" s="817"/>
      <c r="G332" s="1221"/>
      <c r="H332" s="799"/>
      <c r="I332" s="799"/>
      <c r="J332" s="799"/>
      <c r="K332" s="799"/>
      <c r="L332"/>
      <c r="M332"/>
      <c r="N332"/>
      <c r="O332" s="799"/>
      <c r="P332" s="799"/>
      <c r="Q332" s="799"/>
      <c r="R332" s="799"/>
      <c r="S332" s="799"/>
      <c r="T332" s="799"/>
      <c r="U332" s="799"/>
      <c r="V332" s="799"/>
      <c r="W332" s="799"/>
      <c r="X332" s="799"/>
      <c r="Y332" s="799"/>
      <c r="Z332" s="799"/>
      <c r="AA332" s="799"/>
      <c r="AB332" s="799"/>
      <c r="AC332" s="799"/>
      <c r="AD332" s="799"/>
      <c r="AE332" s="799"/>
      <c r="AF332" s="799"/>
      <c r="AG332" s="799"/>
      <c r="AH332" s="799"/>
      <c r="AI332" s="799"/>
      <c r="AJ332" s="799"/>
      <c r="AK332" s="799"/>
      <c r="AL332" s="799"/>
      <c r="AM332" s="799"/>
      <c r="AN332" s="799"/>
      <c r="AO332" s="799"/>
      <c r="AP332" s="799"/>
      <c r="AQ332" s="799"/>
      <c r="AR332" s="799"/>
      <c r="AS332" s="799"/>
      <c r="AT332" s="799"/>
      <c r="AU332" s="799"/>
      <c r="AV332" s="799"/>
    </row>
    <row r="333" spans="1:48" s="865" customFormat="1" ht="30" customHeight="1">
      <c r="A333" s="864"/>
      <c r="B333" s="820" t="s">
        <v>606</v>
      </c>
      <c r="C333" s="830" t="s">
        <v>205</v>
      </c>
      <c r="D333" s="822" t="s">
        <v>957</v>
      </c>
      <c r="E333" s="823">
        <v>1</v>
      </c>
      <c r="F333" s="824"/>
      <c r="G333" s="1221">
        <f>(E333*F333)</f>
        <v>0</v>
      </c>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row>
    <row r="334" spans="1:48" s="818" customFormat="1" ht="18">
      <c r="A334" s="795"/>
      <c r="B334" s="796"/>
      <c r="C334" s="826" t="s">
        <v>206</v>
      </c>
      <c r="D334" s="827"/>
      <c r="E334" s="792"/>
      <c r="F334" s="817"/>
      <c r="G334" s="1221"/>
      <c r="H334" s="799"/>
      <c r="I334" s="799"/>
      <c r="J334" s="799"/>
      <c r="K334" s="799"/>
      <c r="L334"/>
      <c r="M334" s="799"/>
      <c r="N334" s="799"/>
      <c r="O334"/>
      <c r="P334" s="799"/>
      <c r="Q334" s="799"/>
      <c r="R334" s="799"/>
      <c r="S334" s="799"/>
      <c r="T334" s="799"/>
      <c r="U334" s="799"/>
      <c r="V334" s="799"/>
      <c r="W334" s="799"/>
      <c r="X334" s="799"/>
      <c r="Y334" s="799"/>
      <c r="Z334" s="799"/>
      <c r="AA334" s="799"/>
      <c r="AB334" s="799"/>
      <c r="AC334" s="799"/>
      <c r="AD334" s="799"/>
      <c r="AE334" s="799"/>
      <c r="AF334" s="799"/>
      <c r="AG334" s="799"/>
      <c r="AH334" s="799"/>
      <c r="AI334" s="799"/>
      <c r="AJ334" s="799"/>
      <c r="AK334" s="799"/>
      <c r="AL334" s="799"/>
      <c r="AM334" s="799"/>
      <c r="AN334" s="799"/>
      <c r="AO334" s="799"/>
      <c r="AP334" s="799"/>
      <c r="AQ334" s="799"/>
      <c r="AR334" s="799"/>
      <c r="AS334" s="799"/>
      <c r="AT334" s="799"/>
      <c r="AU334" s="799"/>
      <c r="AV334" s="799"/>
    </row>
    <row r="335" spans="1:48" s="865" customFormat="1" ht="18">
      <c r="A335" s="866"/>
      <c r="B335" s="866"/>
      <c r="C335" s="820"/>
      <c r="D335" s="831"/>
      <c r="E335" s="832"/>
      <c r="F335" s="833"/>
      <c r="G335" s="1221"/>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row>
    <row r="336" spans="1:48" s="865" customFormat="1" ht="18">
      <c r="A336" s="819" t="s">
        <v>947</v>
      </c>
      <c r="B336" s="864"/>
      <c r="C336" s="796" t="s">
        <v>211</v>
      </c>
      <c r="D336" s="827"/>
      <c r="E336" s="834"/>
      <c r="F336" s="833"/>
      <c r="G336" s="1221"/>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row>
    <row r="337" spans="1:48" s="865" customFormat="1" ht="18">
      <c r="A337" s="819"/>
      <c r="B337" s="864"/>
      <c r="C337" s="796"/>
      <c r="D337" s="827"/>
      <c r="E337" s="834"/>
      <c r="F337" s="833"/>
      <c r="G337" s="1221"/>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row>
    <row r="338" spans="1:48" s="865" customFormat="1" ht="38.25">
      <c r="A338" s="819"/>
      <c r="B338" s="820" t="s">
        <v>606</v>
      </c>
      <c r="C338" s="835" t="s">
        <v>212</v>
      </c>
      <c r="D338" s="822" t="s">
        <v>957</v>
      </c>
      <c r="E338" s="834">
        <v>1</v>
      </c>
      <c r="F338" s="773"/>
      <c r="G338" s="1221">
        <f>(E338*F338)</f>
        <v>0</v>
      </c>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row>
    <row r="339" spans="1:48" s="865" customFormat="1" ht="18">
      <c r="A339" s="819"/>
      <c r="B339" s="829"/>
      <c r="C339" s="835" t="s">
        <v>213</v>
      </c>
      <c r="D339" s="827"/>
      <c r="E339" s="834"/>
      <c r="F339" s="833"/>
      <c r="G339" s="1221"/>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row>
    <row r="340" spans="1:48" s="865" customFormat="1" ht="18">
      <c r="A340" s="819"/>
      <c r="B340" s="820" t="s">
        <v>606</v>
      </c>
      <c r="C340" s="829" t="s">
        <v>278</v>
      </c>
      <c r="D340" s="822" t="s">
        <v>957</v>
      </c>
      <c r="E340" s="823">
        <v>1</v>
      </c>
      <c r="F340" s="836"/>
      <c r="G340" s="1221">
        <f>(E340*F340)</f>
        <v>0</v>
      </c>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row>
    <row r="341" spans="1:48" s="865" customFormat="1" ht="18">
      <c r="A341" s="819"/>
      <c r="B341" s="821"/>
      <c r="C341" s="837" t="s">
        <v>215</v>
      </c>
      <c r="D341" s="827"/>
      <c r="E341" s="823"/>
      <c r="F341" s="833"/>
      <c r="G341" s="122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row>
    <row r="342" spans="1:48" s="865" customFormat="1" ht="18">
      <c r="A342" s="819"/>
      <c r="B342" s="821"/>
      <c r="C342" s="821"/>
      <c r="D342" s="831"/>
      <c r="E342" s="832"/>
      <c r="F342" s="833"/>
      <c r="G342" s="1221"/>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row>
    <row r="343" spans="1:48" s="865" customFormat="1" ht="18">
      <c r="A343" s="795" t="s">
        <v>949</v>
      </c>
      <c r="B343" s="864"/>
      <c r="C343" s="796" t="s">
        <v>216</v>
      </c>
      <c r="D343" s="791"/>
      <c r="E343" s="792"/>
      <c r="F343" s="798"/>
      <c r="G343" s="1221"/>
      <c r="H343" s="799"/>
      <c r="I343" s="799"/>
      <c r="J343" s="799"/>
      <c r="K343" s="799"/>
      <c r="L343" s="799"/>
      <c r="M343" s="799"/>
      <c r="N343" s="799"/>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row>
    <row r="344" spans="1:48" s="865" customFormat="1" ht="18">
      <c r="A344" s="795"/>
      <c r="B344" s="796"/>
      <c r="C344" s="797"/>
      <c r="D344" s="791"/>
      <c r="E344" s="792"/>
      <c r="F344" s="798"/>
      <c r="G344" s="1221"/>
      <c r="H344" s="799"/>
      <c r="I344" s="799"/>
      <c r="J344" s="799"/>
      <c r="K344" s="799"/>
      <c r="L344" s="799"/>
      <c r="M344" s="799"/>
      <c r="N344" s="799"/>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row>
    <row r="345" spans="1:48" s="865" customFormat="1" ht="25.5">
      <c r="A345" s="795"/>
      <c r="B345" s="820" t="s">
        <v>606</v>
      </c>
      <c r="C345" s="797" t="s">
        <v>279</v>
      </c>
      <c r="D345" s="822" t="s">
        <v>957</v>
      </c>
      <c r="E345" s="792">
        <v>1</v>
      </c>
      <c r="F345" s="824"/>
      <c r="G345" s="1221">
        <f>(E345*F345)</f>
        <v>0</v>
      </c>
      <c r="H345" s="799"/>
      <c r="I345" s="799"/>
      <c r="J345" s="799"/>
      <c r="K345" s="799"/>
      <c r="L345" s="799"/>
      <c r="M345" s="799"/>
      <c r="N345" s="799"/>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row>
    <row r="346" spans="1:48" s="865" customFormat="1" ht="18">
      <c r="A346" s="795"/>
      <c r="B346" s="840"/>
      <c r="C346" s="797" t="s">
        <v>280</v>
      </c>
      <c r="D346" s="827"/>
      <c r="E346" s="792"/>
      <c r="F346" s="798"/>
      <c r="G346" s="1221"/>
      <c r="H346" s="799"/>
      <c r="I346" s="799"/>
      <c r="J346" s="799"/>
      <c r="K346" s="799"/>
      <c r="L346" s="799"/>
      <c r="M346" s="799"/>
      <c r="N346" s="799"/>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row>
    <row r="347" spans="1:48" s="865" customFormat="1" ht="25.5">
      <c r="A347" s="844"/>
      <c r="B347" s="820" t="s">
        <v>606</v>
      </c>
      <c r="C347" s="841" t="s">
        <v>281</v>
      </c>
      <c r="D347" s="822" t="s">
        <v>957</v>
      </c>
      <c r="E347" s="823">
        <v>5</v>
      </c>
      <c r="F347" s="824"/>
      <c r="G347" s="1221">
        <f>(E347*F347)</f>
        <v>0</v>
      </c>
      <c r="H347" s="867"/>
      <c r="I347" s="867"/>
      <c r="J347" s="867"/>
      <c r="K347" s="867"/>
      <c r="L347" s="867"/>
      <c r="M347" s="86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row>
    <row r="348" spans="1:48" s="865" customFormat="1" ht="18">
      <c r="A348" s="844"/>
      <c r="B348" s="845"/>
      <c r="C348" s="845" t="s">
        <v>282</v>
      </c>
      <c r="D348" s="827"/>
      <c r="E348" s="846"/>
      <c r="F348" s="848"/>
      <c r="G348" s="1221"/>
      <c r="H348" s="867"/>
      <c r="I348" s="867"/>
      <c r="J348" s="867"/>
      <c r="K348" s="867"/>
      <c r="L348" s="867"/>
      <c r="M348" s="867"/>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row>
    <row r="349" spans="1:48" s="865" customFormat="1" ht="18">
      <c r="A349" s="844"/>
      <c r="B349" s="820" t="s">
        <v>606</v>
      </c>
      <c r="C349" s="841" t="s">
        <v>283</v>
      </c>
      <c r="D349" s="822" t="s">
        <v>957</v>
      </c>
      <c r="E349" s="846">
        <v>1</v>
      </c>
      <c r="F349" s="824"/>
      <c r="G349" s="1221">
        <f>(E349*F349)</f>
        <v>0</v>
      </c>
      <c r="H349" s="867"/>
      <c r="I349" s="867"/>
      <c r="J349" s="867"/>
      <c r="K349" s="867"/>
      <c r="L349" s="867"/>
      <c r="M349" s="867"/>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row>
    <row r="350" spans="1:48" s="865" customFormat="1" ht="18">
      <c r="A350" s="844"/>
      <c r="B350" s="845"/>
      <c r="C350" s="845" t="s">
        <v>284</v>
      </c>
      <c r="D350" s="827"/>
      <c r="E350" s="846"/>
      <c r="F350" s="848"/>
      <c r="G350" s="1221"/>
      <c r="H350" s="867"/>
      <c r="I350" s="867"/>
      <c r="J350" s="867"/>
      <c r="K350" s="867"/>
      <c r="L350" s="867"/>
      <c r="M350" s="867"/>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row>
    <row r="351" spans="1:48" s="865" customFormat="1" ht="38.25">
      <c r="A351" s="868"/>
      <c r="B351" s="820" t="s">
        <v>606</v>
      </c>
      <c r="C351" s="869" t="s">
        <v>285</v>
      </c>
      <c r="D351" s="822" t="s">
        <v>957</v>
      </c>
      <c r="E351" s="839">
        <v>2</v>
      </c>
      <c r="F351" s="824"/>
      <c r="G351" s="1221">
        <f>(E351*F351)</f>
        <v>0</v>
      </c>
      <c r="H351" s="870"/>
      <c r="I351" s="870"/>
      <c r="J351" s="870"/>
      <c r="K351" s="870"/>
      <c r="L351" s="870"/>
      <c r="M351" s="870"/>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row>
    <row r="352" spans="1:48" s="865" customFormat="1" ht="25.5">
      <c r="A352" s="868"/>
      <c r="B352" s="838"/>
      <c r="C352" s="845" t="s">
        <v>286</v>
      </c>
      <c r="D352" s="827"/>
      <c r="E352" s="839"/>
      <c r="F352" s="842"/>
      <c r="G352" s="1221"/>
      <c r="H352" s="870"/>
      <c r="I352" s="870"/>
      <c r="J352" s="870"/>
      <c r="K352" s="870"/>
      <c r="L352" s="870"/>
      <c r="M352" s="870"/>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row>
    <row r="353" spans="1:48" s="865" customFormat="1" ht="25.5">
      <c r="A353" s="868"/>
      <c r="B353" s="820" t="s">
        <v>606</v>
      </c>
      <c r="C353" s="838" t="s">
        <v>287</v>
      </c>
      <c r="D353" s="822" t="s">
        <v>957</v>
      </c>
      <c r="E353" s="839">
        <v>3</v>
      </c>
      <c r="F353" s="824"/>
      <c r="G353" s="1221">
        <f>(E353*F353)</f>
        <v>0</v>
      </c>
      <c r="H353" s="870"/>
      <c r="I353" s="870"/>
      <c r="J353" s="870"/>
      <c r="K353" s="870"/>
      <c r="L353" s="870"/>
      <c r="M353" s="870"/>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row>
    <row r="354" spans="1:48" s="865" customFormat="1" ht="18">
      <c r="A354" s="868"/>
      <c r="B354" s="838"/>
      <c r="C354" s="841" t="s">
        <v>288</v>
      </c>
      <c r="D354" s="827"/>
      <c r="E354" s="839"/>
      <c r="F354" s="842"/>
      <c r="G354" s="1221"/>
      <c r="H354" s="870"/>
      <c r="I354" s="870"/>
      <c r="J354" s="870"/>
      <c r="K354" s="870"/>
      <c r="L354" s="870"/>
      <c r="M354" s="870"/>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row>
    <row r="355" spans="1:48" s="865" customFormat="1" ht="25.5">
      <c r="A355" s="844"/>
      <c r="B355" s="820" t="s">
        <v>606</v>
      </c>
      <c r="C355" s="841" t="s">
        <v>540</v>
      </c>
      <c r="D355" s="822" t="s">
        <v>957</v>
      </c>
      <c r="E355" s="846">
        <v>2</v>
      </c>
      <c r="F355" s="824"/>
      <c r="G355" s="1221">
        <f>(E355*F355)</f>
        <v>0</v>
      </c>
      <c r="H355" s="867"/>
      <c r="I355" s="867"/>
      <c r="J355" s="867"/>
      <c r="K355" s="867"/>
      <c r="L355" s="867"/>
      <c r="M355" s="867"/>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row>
    <row r="356" spans="1:48" s="865" customFormat="1" ht="18">
      <c r="A356" s="844"/>
      <c r="B356" s="845"/>
      <c r="C356" s="845" t="s">
        <v>541</v>
      </c>
      <c r="D356" s="827"/>
      <c r="E356" s="846"/>
      <c r="F356" s="848"/>
      <c r="G356" s="1221"/>
      <c r="H356" s="867"/>
      <c r="I356" s="867"/>
      <c r="J356" s="867"/>
      <c r="K356" s="867"/>
      <c r="L356" s="867"/>
      <c r="M356" s="867"/>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row>
    <row r="357" spans="1:48" s="865" customFormat="1" ht="18">
      <c r="A357" s="844"/>
      <c r="B357" s="820" t="s">
        <v>606</v>
      </c>
      <c r="C357" s="841" t="s">
        <v>542</v>
      </c>
      <c r="D357" s="822" t="s">
        <v>957</v>
      </c>
      <c r="E357" s="846">
        <v>1</v>
      </c>
      <c r="F357" s="824"/>
      <c r="G357" s="1221">
        <f>(E357*F357)</f>
        <v>0</v>
      </c>
      <c r="H357" s="867"/>
      <c r="I357" s="867"/>
      <c r="J357" s="867"/>
      <c r="K357" s="867"/>
      <c r="L357" s="867"/>
      <c r="M357" s="86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row>
    <row r="358" spans="1:48" s="865" customFormat="1" ht="18">
      <c r="A358" s="844"/>
      <c r="B358" s="845"/>
      <c r="C358" s="845" t="s">
        <v>543</v>
      </c>
      <c r="D358" s="827"/>
      <c r="E358" s="846"/>
      <c r="F358" s="848"/>
      <c r="G358" s="1221"/>
      <c r="H358" s="867"/>
      <c r="I358" s="867"/>
      <c r="J358" s="867"/>
      <c r="K358" s="867"/>
      <c r="L358" s="867"/>
      <c r="M358" s="867"/>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row>
    <row r="359" spans="1:48" s="865" customFormat="1" ht="25.5">
      <c r="A359" s="844"/>
      <c r="B359" s="820" t="s">
        <v>606</v>
      </c>
      <c r="C359" s="845" t="s">
        <v>231</v>
      </c>
      <c r="D359" s="822" t="s">
        <v>957</v>
      </c>
      <c r="E359" s="846">
        <v>1</v>
      </c>
      <c r="F359" s="824"/>
      <c r="G359" s="1221">
        <f>(E359*F359)</f>
        <v>0</v>
      </c>
      <c r="H359"/>
      <c r="I359"/>
      <c r="J359" s="867"/>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row>
    <row r="360" spans="1:48" s="865" customFormat="1" ht="18">
      <c r="A360" s="844"/>
      <c r="B360" s="845"/>
      <c r="C360" s="845" t="s">
        <v>232</v>
      </c>
      <c r="D360" s="827"/>
      <c r="E360" s="846"/>
      <c r="F360" s="848"/>
      <c r="G360" s="1221"/>
      <c r="H360"/>
      <c r="I360"/>
      <c r="J360" s="867"/>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row>
    <row r="361" spans="1:48" s="865" customFormat="1" ht="25.5">
      <c r="A361" s="844"/>
      <c r="B361" s="820" t="s">
        <v>606</v>
      </c>
      <c r="C361" s="845" t="s">
        <v>229</v>
      </c>
      <c r="D361" s="822" t="s">
        <v>957</v>
      </c>
      <c r="E361" s="846">
        <v>1</v>
      </c>
      <c r="F361" s="824"/>
      <c r="G361" s="1221">
        <f>(E361*F361)</f>
        <v>0</v>
      </c>
      <c r="H361"/>
      <c r="I361"/>
      <c r="J361" s="867"/>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row>
    <row r="362" spans="1:48" s="865" customFormat="1" ht="18">
      <c r="A362" s="844"/>
      <c r="B362" s="845"/>
      <c r="C362" s="845" t="s">
        <v>230</v>
      </c>
      <c r="D362" s="827"/>
      <c r="E362" s="846"/>
      <c r="F362" s="848"/>
      <c r="G362" s="1221"/>
      <c r="H362"/>
      <c r="I362"/>
      <c r="J362" s="867"/>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row>
    <row r="363" spans="1:48" s="865" customFormat="1" ht="51">
      <c r="A363" s="868"/>
      <c r="B363" s="820" t="s">
        <v>606</v>
      </c>
      <c r="C363" s="838" t="s">
        <v>544</v>
      </c>
      <c r="D363" s="822" t="s">
        <v>957</v>
      </c>
      <c r="E363" s="839">
        <v>1</v>
      </c>
      <c r="F363" s="824"/>
      <c r="G363" s="1221">
        <f>(E363*F363)</f>
        <v>0</v>
      </c>
      <c r="H363" s="870"/>
      <c r="I363" s="870"/>
      <c r="J363" s="870"/>
      <c r="K363" s="870"/>
      <c r="L363" s="870"/>
      <c r="M363" s="870"/>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row>
    <row r="364" spans="1:48" s="865" customFormat="1" ht="18">
      <c r="A364" s="868"/>
      <c r="B364" s="838"/>
      <c r="C364" s="841" t="s">
        <v>545</v>
      </c>
      <c r="D364" s="827"/>
      <c r="E364" s="839"/>
      <c r="F364" s="842"/>
      <c r="G364" s="1221"/>
      <c r="H364" s="870"/>
      <c r="I364" s="870"/>
      <c r="J364" s="870"/>
      <c r="K364" s="870"/>
      <c r="L364" s="870"/>
      <c r="M364" s="870"/>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row>
    <row r="365" spans="1:48" s="865" customFormat="1" ht="18">
      <c r="A365" s="844"/>
      <c r="B365" s="845"/>
      <c r="C365" s="845"/>
      <c r="D365" s="827"/>
      <c r="E365" s="846"/>
      <c r="F365" s="871"/>
      <c r="G365" s="1221"/>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row>
    <row r="366" spans="1:48" s="865" customFormat="1" ht="18">
      <c r="A366" s="795" t="s">
        <v>950</v>
      </c>
      <c r="B366" s="864"/>
      <c r="C366" s="796" t="s">
        <v>546</v>
      </c>
      <c r="D366" s="791"/>
      <c r="E366" s="792"/>
      <c r="F366" s="815"/>
      <c r="G366" s="1221"/>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row>
    <row r="367" spans="1:48" s="865" customFormat="1" ht="18">
      <c r="A367" s="872"/>
      <c r="B367" s="872"/>
      <c r="C367" s="873"/>
      <c r="D367" s="874"/>
      <c r="E367" s="875"/>
      <c r="F367" s="871"/>
      <c r="G367" s="1221"/>
      <c r="H367" s="867"/>
      <c r="I367" s="867"/>
      <c r="J367" s="867"/>
      <c r="K367" s="867"/>
      <c r="L367" s="867"/>
      <c r="M367" s="8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row>
    <row r="368" spans="1:48" s="865" customFormat="1" ht="25.5">
      <c r="A368" s="872"/>
      <c r="B368" s="820" t="s">
        <v>606</v>
      </c>
      <c r="C368" s="845" t="s">
        <v>547</v>
      </c>
      <c r="D368" s="822" t="s">
        <v>957</v>
      </c>
      <c r="E368" s="839">
        <v>1</v>
      </c>
      <c r="F368" s="876"/>
      <c r="G368" s="1221">
        <f>(E368*F368)</f>
        <v>0</v>
      </c>
      <c r="H368" s="867"/>
      <c r="I368" s="867"/>
      <c r="J368" s="867"/>
      <c r="K368" s="867"/>
      <c r="L368" s="867"/>
      <c r="M368" s="867"/>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row>
    <row r="369" spans="1:48" s="865" customFormat="1" ht="18">
      <c r="A369" s="872"/>
      <c r="B369" s="877"/>
      <c r="C369" s="877" t="s">
        <v>548</v>
      </c>
      <c r="D369" s="827"/>
      <c r="E369" s="846"/>
      <c r="F369" s="871"/>
      <c r="G369" s="1221"/>
      <c r="H369" s="867"/>
      <c r="I369" s="867"/>
      <c r="J369" s="867"/>
      <c r="K369" s="867"/>
      <c r="L369" s="867"/>
      <c r="M369" s="867"/>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row>
    <row r="370" spans="1:48" s="865" customFormat="1" ht="25.5">
      <c r="A370" s="872"/>
      <c r="B370" s="820" t="s">
        <v>606</v>
      </c>
      <c r="C370" s="845" t="s">
        <v>547</v>
      </c>
      <c r="D370" s="822" t="s">
        <v>957</v>
      </c>
      <c r="E370" s="839">
        <v>1</v>
      </c>
      <c r="F370" s="876"/>
      <c r="G370" s="1221">
        <f>(E370*F370)</f>
        <v>0</v>
      </c>
      <c r="H370" s="867"/>
      <c r="I370" s="867"/>
      <c r="J370" s="867"/>
      <c r="K370" s="867"/>
      <c r="L370" s="867"/>
      <c r="M370" s="867"/>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row>
    <row r="371" spans="1:48" s="865" customFormat="1" ht="18">
      <c r="A371" s="872"/>
      <c r="B371" s="877"/>
      <c r="C371" s="877" t="s">
        <v>548</v>
      </c>
      <c r="D371" s="827"/>
      <c r="E371" s="846"/>
      <c r="F371" s="871"/>
      <c r="G371" s="1221"/>
      <c r="H371" s="867"/>
      <c r="I371" s="867"/>
      <c r="J371" s="867"/>
      <c r="K371" s="867"/>
      <c r="L371" s="867"/>
      <c r="M371" s="867"/>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row>
    <row r="372" spans="1:48" s="865" customFormat="1" ht="18">
      <c r="A372" s="819"/>
      <c r="B372" s="821"/>
      <c r="C372" s="821"/>
      <c r="D372" s="831"/>
      <c r="E372" s="832"/>
      <c r="F372" s="833"/>
      <c r="G372" s="1221"/>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row>
    <row r="373" spans="1:48">
      <c r="A373" s="849"/>
      <c r="B373" s="850"/>
      <c r="C373" s="851" t="s">
        <v>634</v>
      </c>
      <c r="D373" s="878" t="s">
        <v>629</v>
      </c>
      <c r="E373" s="878"/>
      <c r="F373" s="853"/>
      <c r="G373" s="1221">
        <f>SUM(G327:G372)</f>
        <v>0</v>
      </c>
    </row>
    <row r="374" spans="1:48" s="865" customFormat="1" ht="18">
      <c r="A374" s="819"/>
      <c r="B374" s="821"/>
      <c r="C374" s="821"/>
      <c r="D374" s="827"/>
      <c r="E374" s="834"/>
      <c r="F374" s="833"/>
      <c r="G374" s="1221"/>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row>
    <row r="375" spans="1:48" s="793" customFormat="1" ht="25.5">
      <c r="A375" s="788" t="s">
        <v>1004</v>
      </c>
      <c r="B375" s="789"/>
      <c r="C375" s="790" t="s">
        <v>549</v>
      </c>
      <c r="D375" s="791"/>
      <c r="E375" s="792"/>
      <c r="F375" s="798"/>
      <c r="G375" s="1221"/>
      <c r="H375" s="794"/>
      <c r="I375" s="794"/>
      <c r="J375" s="794"/>
      <c r="K375" s="794"/>
      <c r="L375" s="794"/>
      <c r="M375" s="794"/>
      <c r="N375" s="794"/>
      <c r="O375" s="794"/>
      <c r="P375" s="794"/>
      <c r="Q375" s="794"/>
      <c r="R375" s="794"/>
      <c r="S375" s="794"/>
      <c r="T375" s="794"/>
      <c r="U375" s="794"/>
      <c r="V375" s="794"/>
      <c r="W375" s="794"/>
      <c r="X375" s="794"/>
      <c r="Y375" s="794"/>
      <c r="Z375" s="794"/>
      <c r="AA375" s="794"/>
      <c r="AB375" s="794"/>
      <c r="AC375" s="794"/>
      <c r="AD375" s="794"/>
      <c r="AE375" s="794"/>
      <c r="AF375" s="794"/>
      <c r="AG375" s="794"/>
      <c r="AH375" s="794"/>
      <c r="AI375" s="794"/>
      <c r="AJ375" s="794"/>
      <c r="AK375" s="794"/>
      <c r="AL375" s="794"/>
      <c r="AM375" s="794"/>
      <c r="AN375" s="794"/>
      <c r="AO375" s="794"/>
      <c r="AP375" s="794"/>
      <c r="AQ375" s="794"/>
      <c r="AR375" s="794"/>
      <c r="AS375" s="794"/>
      <c r="AT375" s="794"/>
      <c r="AU375" s="794"/>
      <c r="AV375" s="794"/>
    </row>
    <row r="376" spans="1:48" s="799" customFormat="1" ht="18">
      <c r="A376" s="814"/>
      <c r="B376" s="796"/>
      <c r="C376" s="797"/>
      <c r="D376" s="791"/>
      <c r="E376" s="792"/>
      <c r="F376" s="798"/>
      <c r="G376" s="1221"/>
    </row>
    <row r="377" spans="1:48" s="816" customFormat="1" ht="18">
      <c r="A377" s="795" t="s">
        <v>945</v>
      </c>
      <c r="B377" s="789"/>
      <c r="C377" s="796" t="s">
        <v>194</v>
      </c>
      <c r="D377" s="791"/>
      <c r="E377" s="792"/>
      <c r="F377" s="815"/>
      <c r="G377" s="1221"/>
      <c r="H377" s="799"/>
      <c r="I377" s="799"/>
      <c r="J377" s="799"/>
      <c r="K377" s="799"/>
      <c r="L377" s="799"/>
      <c r="M377" s="799"/>
      <c r="N377" s="799"/>
      <c r="O377" s="799"/>
      <c r="P377" s="799"/>
      <c r="Q377" s="799"/>
      <c r="R377" s="799"/>
      <c r="S377" s="799"/>
      <c r="T377" s="799"/>
      <c r="U377" s="799"/>
      <c r="V377" s="799"/>
      <c r="W377" s="799"/>
      <c r="X377" s="799"/>
      <c r="Y377" s="799"/>
      <c r="Z377" s="799"/>
      <c r="AA377" s="799"/>
      <c r="AB377" s="799"/>
      <c r="AC377" s="799"/>
      <c r="AD377" s="799"/>
      <c r="AE377" s="799"/>
      <c r="AF377" s="799"/>
      <c r="AG377" s="799"/>
      <c r="AH377" s="799"/>
      <c r="AI377" s="799"/>
      <c r="AJ377" s="799"/>
      <c r="AK377" s="799"/>
      <c r="AL377" s="799"/>
      <c r="AM377" s="799"/>
      <c r="AN377" s="799"/>
      <c r="AO377" s="799"/>
      <c r="AP377" s="799"/>
      <c r="AQ377" s="799"/>
      <c r="AR377" s="799"/>
      <c r="AS377" s="799"/>
      <c r="AT377" s="799"/>
      <c r="AU377" s="799"/>
      <c r="AV377" s="799"/>
    </row>
    <row r="378" spans="1:48" s="818" customFormat="1" ht="18">
      <c r="A378" s="795"/>
      <c r="B378" s="796"/>
      <c r="C378" s="797"/>
      <c r="D378" s="791"/>
      <c r="E378" s="792"/>
      <c r="F378" s="817"/>
      <c r="G378" s="1221"/>
      <c r="H378" s="799"/>
      <c r="I378" s="799"/>
      <c r="J378" s="799"/>
      <c r="K378" s="799"/>
      <c r="L378" s="799"/>
      <c r="M378" s="799"/>
      <c r="N378" s="799"/>
      <c r="O378" s="799"/>
      <c r="P378" s="799"/>
      <c r="Q378" s="799"/>
      <c r="R378" s="799"/>
      <c r="S378" s="799"/>
      <c r="T378" s="799"/>
      <c r="U378" s="799"/>
      <c r="V378" s="799"/>
      <c r="W378" s="799"/>
      <c r="X378" s="799"/>
      <c r="Y378" s="799"/>
      <c r="Z378" s="799"/>
      <c r="AA378" s="799"/>
      <c r="AB378" s="799"/>
      <c r="AC378" s="799"/>
      <c r="AD378" s="799"/>
      <c r="AE378" s="799"/>
      <c r="AF378" s="799"/>
      <c r="AG378" s="799"/>
      <c r="AH378" s="799"/>
      <c r="AI378" s="799"/>
      <c r="AJ378" s="799"/>
      <c r="AK378" s="799"/>
      <c r="AL378" s="799"/>
      <c r="AM378" s="799"/>
      <c r="AN378" s="799"/>
      <c r="AO378" s="799"/>
      <c r="AP378" s="799"/>
      <c r="AQ378" s="799"/>
      <c r="AR378" s="799"/>
      <c r="AS378" s="799"/>
      <c r="AT378" s="799"/>
      <c r="AU378" s="799"/>
      <c r="AV378" s="799"/>
    </row>
    <row r="379" spans="1:48" s="825" customFormat="1" ht="76.5">
      <c r="A379" s="819"/>
      <c r="B379" s="820" t="s">
        <v>606</v>
      </c>
      <c r="C379" s="821" t="s">
        <v>195</v>
      </c>
      <c r="D379" s="822" t="s">
        <v>957</v>
      </c>
      <c r="E379" s="823">
        <v>1</v>
      </c>
      <c r="F379" s="824"/>
      <c r="G379" s="1221">
        <f>(E379*F379)</f>
        <v>0</v>
      </c>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row>
    <row r="380" spans="1:48" s="818" customFormat="1" ht="18">
      <c r="A380" s="795"/>
      <c r="B380" s="796"/>
      <c r="C380" s="826" t="s">
        <v>196</v>
      </c>
      <c r="D380" s="827"/>
      <c r="E380" s="792"/>
      <c r="F380" s="817"/>
      <c r="G380" s="1221"/>
      <c r="H380" s="799"/>
      <c r="I380" s="799"/>
      <c r="J380" s="799"/>
      <c r="K380" s="799"/>
      <c r="L380" s="799"/>
      <c r="M380" s="799"/>
      <c r="N380" s="799"/>
      <c r="O380" s="799"/>
      <c r="P380" s="799"/>
      <c r="Q380" s="799"/>
      <c r="R380" s="799"/>
      <c r="S380" s="799"/>
      <c r="T380" s="799"/>
      <c r="U380" s="799"/>
      <c r="V380" s="799"/>
      <c r="W380" s="799"/>
      <c r="X380" s="799"/>
      <c r="Y380" s="799"/>
      <c r="Z380" s="799"/>
      <c r="AA380" s="799"/>
      <c r="AB380" s="799"/>
      <c r="AC380" s="799"/>
      <c r="AD380" s="799"/>
      <c r="AE380" s="799"/>
      <c r="AF380" s="799"/>
      <c r="AG380" s="799"/>
      <c r="AH380" s="799"/>
      <c r="AI380" s="799"/>
      <c r="AJ380" s="799"/>
      <c r="AK380" s="799"/>
      <c r="AL380" s="799"/>
      <c r="AM380" s="799"/>
      <c r="AN380" s="799"/>
      <c r="AO380" s="799"/>
      <c r="AP380" s="799"/>
      <c r="AQ380" s="799"/>
      <c r="AR380" s="799"/>
      <c r="AS380" s="799"/>
      <c r="AT380" s="799"/>
      <c r="AU380" s="799"/>
      <c r="AV380" s="799"/>
    </row>
    <row r="381" spans="1:48" s="865" customFormat="1" ht="18">
      <c r="A381" s="864"/>
      <c r="B381" s="820" t="s">
        <v>606</v>
      </c>
      <c r="C381" s="829" t="s">
        <v>197</v>
      </c>
      <c r="D381" s="822" t="s">
        <v>957</v>
      </c>
      <c r="E381" s="823">
        <v>1</v>
      </c>
      <c r="F381" s="824"/>
      <c r="G381" s="1221">
        <f>(E381*F381)</f>
        <v>0</v>
      </c>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row>
    <row r="382" spans="1:48" s="818" customFormat="1" ht="18">
      <c r="A382" s="795"/>
      <c r="B382" s="796"/>
      <c r="C382" s="826" t="s">
        <v>198</v>
      </c>
      <c r="D382" s="827"/>
      <c r="E382" s="792"/>
      <c r="F382" s="817"/>
      <c r="G382" s="1221"/>
      <c r="H382" s="799"/>
      <c r="I382" s="799"/>
      <c r="J382" s="799"/>
      <c r="K382" s="799"/>
      <c r="L382" s="799"/>
      <c r="M382" s="799"/>
      <c r="N382" s="799"/>
      <c r="O382" s="799"/>
      <c r="P382" s="799"/>
      <c r="Q382" s="799"/>
      <c r="R382" s="799"/>
      <c r="S382" s="799"/>
      <c r="T382" s="799"/>
      <c r="U382" s="799"/>
      <c r="V382" s="799"/>
      <c r="W382" s="799"/>
      <c r="X382" s="799"/>
      <c r="Y382" s="799"/>
      <c r="Z382" s="799"/>
      <c r="AA382" s="799"/>
      <c r="AB382" s="799"/>
      <c r="AC382" s="799"/>
      <c r="AD382" s="799"/>
      <c r="AE382" s="799"/>
      <c r="AF382" s="799"/>
      <c r="AG382" s="799"/>
      <c r="AH382" s="799"/>
      <c r="AI382" s="799"/>
      <c r="AJ382" s="799"/>
      <c r="AK382" s="799"/>
      <c r="AL382" s="799"/>
      <c r="AM382" s="799"/>
      <c r="AN382" s="799"/>
      <c r="AO382" s="799"/>
      <c r="AP382" s="799"/>
      <c r="AQ382" s="799"/>
      <c r="AR382" s="799"/>
      <c r="AS382" s="799"/>
      <c r="AT382" s="799"/>
      <c r="AU382" s="799"/>
      <c r="AV382" s="799"/>
    </row>
    <row r="383" spans="1:48" s="865" customFormat="1" ht="25.5">
      <c r="A383" s="864"/>
      <c r="B383" s="820" t="s">
        <v>606</v>
      </c>
      <c r="C383" s="830" t="s">
        <v>201</v>
      </c>
      <c r="D383" s="822" t="s">
        <v>957</v>
      </c>
      <c r="E383" s="823">
        <v>1</v>
      </c>
      <c r="F383" s="824"/>
      <c r="G383" s="1221">
        <f>(E383*F383)</f>
        <v>0</v>
      </c>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row>
    <row r="384" spans="1:48" s="818" customFormat="1" ht="18">
      <c r="A384" s="795"/>
      <c r="B384" s="796"/>
      <c r="C384" s="826" t="s">
        <v>202</v>
      </c>
      <c r="D384" s="827"/>
      <c r="E384" s="792"/>
      <c r="F384" s="817"/>
      <c r="G384" s="1221"/>
      <c r="H384" s="799"/>
      <c r="I384" s="799"/>
      <c r="J384" s="799"/>
      <c r="K384" s="799"/>
      <c r="L384"/>
      <c r="M384" s="799"/>
      <c r="N384" s="799"/>
      <c r="O384"/>
      <c r="P384" s="799"/>
      <c r="Q384" s="799"/>
      <c r="R384" s="799"/>
      <c r="S384" s="799"/>
      <c r="T384" s="799"/>
      <c r="U384" s="799"/>
      <c r="V384" s="799"/>
      <c r="W384" s="799"/>
      <c r="X384" s="799"/>
      <c r="Y384" s="799"/>
      <c r="Z384" s="799"/>
      <c r="AA384" s="799"/>
      <c r="AB384" s="799"/>
      <c r="AC384" s="799"/>
      <c r="AD384" s="799"/>
      <c r="AE384" s="799"/>
      <c r="AF384" s="799"/>
      <c r="AG384" s="799"/>
      <c r="AH384" s="799"/>
      <c r="AI384" s="799"/>
      <c r="AJ384" s="799"/>
      <c r="AK384" s="799"/>
      <c r="AL384" s="799"/>
      <c r="AM384" s="799"/>
      <c r="AN384" s="799"/>
      <c r="AO384" s="799"/>
      <c r="AP384" s="799"/>
      <c r="AQ384" s="799"/>
      <c r="AR384" s="799"/>
      <c r="AS384" s="799"/>
      <c r="AT384" s="799"/>
      <c r="AU384" s="799"/>
      <c r="AV384" s="799"/>
    </row>
    <row r="385" spans="1:48" s="865" customFormat="1" ht="18">
      <c r="A385" s="866"/>
      <c r="B385" s="866"/>
      <c r="C385" s="820"/>
      <c r="D385" s="831"/>
      <c r="E385" s="832"/>
      <c r="F385" s="833"/>
      <c r="G385" s="1221"/>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row>
    <row r="386" spans="1:48" s="865" customFormat="1" ht="18">
      <c r="A386" s="795" t="s">
        <v>947</v>
      </c>
      <c r="B386" s="864"/>
      <c r="C386" s="796" t="s">
        <v>211</v>
      </c>
      <c r="D386" s="827"/>
      <c r="E386" s="834"/>
      <c r="F386" s="833"/>
      <c r="G386" s="1221"/>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row>
    <row r="387" spans="1:48" s="865" customFormat="1" ht="18">
      <c r="A387" s="819"/>
      <c r="B387" s="796"/>
      <c r="C387" s="821"/>
      <c r="D387" s="827"/>
      <c r="E387" s="834"/>
      <c r="F387" s="833"/>
      <c r="G387" s="1221"/>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row>
    <row r="388" spans="1:48" s="865" customFormat="1" ht="38.25">
      <c r="A388" s="819"/>
      <c r="B388" s="820" t="s">
        <v>606</v>
      </c>
      <c r="C388" s="835" t="s">
        <v>212</v>
      </c>
      <c r="D388" s="822" t="s">
        <v>957</v>
      </c>
      <c r="E388" s="834">
        <v>1</v>
      </c>
      <c r="F388" s="773"/>
      <c r="G388" s="1221">
        <f>(E388*F388)</f>
        <v>0</v>
      </c>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row>
    <row r="389" spans="1:48" s="865" customFormat="1" ht="18">
      <c r="A389" s="819"/>
      <c r="B389" s="829"/>
      <c r="C389" s="835" t="s">
        <v>213</v>
      </c>
      <c r="D389" s="827"/>
      <c r="E389" s="834"/>
      <c r="F389" s="833"/>
      <c r="G389" s="1221"/>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row>
    <row r="390" spans="1:48" s="865" customFormat="1" ht="18">
      <c r="A390" s="819"/>
      <c r="B390" s="820" t="s">
        <v>606</v>
      </c>
      <c r="C390" s="829" t="s">
        <v>550</v>
      </c>
      <c r="D390" s="822" t="s">
        <v>957</v>
      </c>
      <c r="E390" s="823">
        <v>1</v>
      </c>
      <c r="F390" s="836"/>
      <c r="G390" s="1221">
        <f>(E390*F390)</f>
        <v>0</v>
      </c>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row>
    <row r="391" spans="1:48" s="865" customFormat="1" ht="18">
      <c r="A391" s="819"/>
      <c r="B391" s="821"/>
      <c r="C391" s="837" t="s">
        <v>215</v>
      </c>
      <c r="D391" s="827"/>
      <c r="E391" s="823"/>
      <c r="F391" s="833"/>
      <c r="G391" s="122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row>
    <row r="392" spans="1:48" s="865" customFormat="1" ht="18">
      <c r="A392" s="819"/>
      <c r="B392" s="821"/>
      <c r="C392" s="821"/>
      <c r="D392" s="831"/>
      <c r="E392" s="832"/>
      <c r="F392" s="833"/>
      <c r="G392" s="1221"/>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row>
    <row r="393" spans="1:48" s="865" customFormat="1" ht="18">
      <c r="A393" s="795" t="s">
        <v>949</v>
      </c>
      <c r="B393" s="864"/>
      <c r="C393" s="796" t="s">
        <v>216</v>
      </c>
      <c r="D393" s="791"/>
      <c r="E393" s="792"/>
      <c r="F393" s="798"/>
      <c r="G393" s="1221"/>
      <c r="H393" s="799"/>
      <c r="I393" s="799"/>
      <c r="J393" s="799"/>
      <c r="K393" s="799"/>
      <c r="L393" s="799"/>
      <c r="M393" s="799"/>
      <c r="N393" s="799"/>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row>
    <row r="394" spans="1:48" s="865" customFormat="1" ht="18">
      <c r="A394" s="795"/>
      <c r="B394" s="796"/>
      <c r="C394" s="797"/>
      <c r="D394" s="791"/>
      <c r="E394" s="792"/>
      <c r="F394" s="798"/>
      <c r="G394" s="1221"/>
      <c r="H394" s="799"/>
      <c r="I394" s="799"/>
      <c r="J394" s="799"/>
      <c r="K394" s="799"/>
      <c r="L394" s="799"/>
      <c r="M394" s="799"/>
      <c r="N394" s="799"/>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row>
    <row r="395" spans="1:48" s="865" customFormat="1" ht="25.5">
      <c r="A395" s="795"/>
      <c r="B395" s="820" t="s">
        <v>606</v>
      </c>
      <c r="C395" s="797" t="s">
        <v>551</v>
      </c>
      <c r="D395" s="822" t="s">
        <v>957</v>
      </c>
      <c r="E395" s="792">
        <v>2</v>
      </c>
      <c r="F395" s="843"/>
      <c r="G395" s="1221">
        <f>(E395*F395)</f>
        <v>0</v>
      </c>
      <c r="H395" s="799"/>
      <c r="I395" s="799"/>
      <c r="J395" s="799"/>
      <c r="K395" s="799"/>
      <c r="L395" s="799"/>
      <c r="M395" s="799"/>
      <c r="N395" s="799"/>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row>
    <row r="396" spans="1:48" s="865" customFormat="1" ht="18">
      <c r="A396" s="795"/>
      <c r="B396" s="840"/>
      <c r="C396" s="797" t="s">
        <v>552</v>
      </c>
      <c r="D396" s="827"/>
      <c r="E396" s="792"/>
      <c r="F396" s="798"/>
      <c r="G396" s="1221"/>
      <c r="H396" s="799"/>
      <c r="I396" s="799"/>
      <c r="J396" s="799"/>
      <c r="K396" s="799"/>
      <c r="L396" s="799"/>
      <c r="M396" s="799"/>
      <c r="N396" s="799"/>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row>
    <row r="397" spans="1:48" s="865" customFormat="1" ht="18">
      <c r="A397" s="795"/>
      <c r="B397" s="820" t="s">
        <v>606</v>
      </c>
      <c r="C397" s="797" t="s">
        <v>553</v>
      </c>
      <c r="D397" s="822" t="s">
        <v>957</v>
      </c>
      <c r="E397" s="792">
        <v>2</v>
      </c>
      <c r="F397" s="843"/>
      <c r="G397" s="1221"/>
      <c r="H397" s="799"/>
      <c r="I397" s="799"/>
      <c r="J397" s="799"/>
      <c r="K397" s="799"/>
      <c r="L397" s="799"/>
      <c r="M397" s="799"/>
      <c r="N397" s="799"/>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row>
    <row r="398" spans="1:48" s="865" customFormat="1" ht="18">
      <c r="A398" s="795"/>
      <c r="B398" s="840"/>
      <c r="C398" s="797" t="s">
        <v>554</v>
      </c>
      <c r="D398" s="827"/>
      <c r="E398" s="792"/>
      <c r="F398" s="798"/>
      <c r="G398" s="1221"/>
      <c r="H398" s="799"/>
      <c r="I398" s="799"/>
      <c r="J398" s="799"/>
      <c r="K398" s="799"/>
      <c r="L398" s="799"/>
      <c r="M398" s="799"/>
      <c r="N398" s="799"/>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row>
    <row r="399" spans="1:48" s="865" customFormat="1" ht="18">
      <c r="A399" s="844"/>
      <c r="B399" s="820" t="s">
        <v>606</v>
      </c>
      <c r="C399" s="841" t="s">
        <v>555</v>
      </c>
      <c r="D399" s="822" t="s">
        <v>957</v>
      </c>
      <c r="E399" s="846">
        <v>4</v>
      </c>
      <c r="F399" s="824"/>
      <c r="G399" s="1221">
        <f>(E399*F399)</f>
        <v>0</v>
      </c>
      <c r="H399" s="867"/>
      <c r="I399" s="867"/>
      <c r="J399" s="867"/>
      <c r="K399" s="867"/>
      <c r="L399" s="867"/>
      <c r="M399" s="867"/>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row>
    <row r="400" spans="1:48" s="865" customFormat="1" ht="18">
      <c r="A400" s="844"/>
      <c r="B400" s="845"/>
      <c r="C400" s="845" t="s">
        <v>556</v>
      </c>
      <c r="D400" s="827"/>
      <c r="E400" s="846"/>
      <c r="F400" s="848"/>
      <c r="G400" s="1221"/>
      <c r="H400" s="867"/>
      <c r="I400" s="867"/>
      <c r="J400" s="867"/>
      <c r="K400" s="867"/>
      <c r="L400" s="867"/>
      <c r="M400" s="867"/>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row>
    <row r="401" spans="1:48" s="865" customFormat="1" ht="25.5">
      <c r="A401" s="844"/>
      <c r="B401" s="820" t="s">
        <v>606</v>
      </c>
      <c r="C401" s="841" t="s">
        <v>281</v>
      </c>
      <c r="D401" s="822" t="s">
        <v>957</v>
      </c>
      <c r="E401" s="823">
        <v>5</v>
      </c>
      <c r="F401" s="824"/>
      <c r="G401" s="1221">
        <f>(E401*F401)</f>
        <v>0</v>
      </c>
      <c r="H401" s="867"/>
      <c r="I401" s="867"/>
      <c r="J401" s="867"/>
      <c r="K401" s="867"/>
      <c r="L401" s="867"/>
      <c r="M401" s="867"/>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row>
    <row r="402" spans="1:48" s="865" customFormat="1" ht="18">
      <c r="A402" s="844"/>
      <c r="B402" s="845"/>
      <c r="C402" s="845" t="s">
        <v>282</v>
      </c>
      <c r="D402" s="827"/>
      <c r="E402" s="846"/>
      <c r="F402" s="848"/>
      <c r="G402" s="1221"/>
      <c r="H402" s="867"/>
      <c r="I402" s="867"/>
      <c r="J402" s="867"/>
      <c r="K402" s="867"/>
      <c r="L402" s="867"/>
      <c r="M402" s="867"/>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row>
    <row r="403" spans="1:48" s="865" customFormat="1" ht="18">
      <c r="A403" s="844"/>
      <c r="B403" s="820" t="s">
        <v>606</v>
      </c>
      <c r="C403" s="841" t="s">
        <v>283</v>
      </c>
      <c r="D403" s="822" t="s">
        <v>957</v>
      </c>
      <c r="E403" s="846">
        <v>1</v>
      </c>
      <c r="F403" s="824"/>
      <c r="G403" s="1221">
        <f>(E403*F403)</f>
        <v>0</v>
      </c>
      <c r="H403" s="867"/>
      <c r="I403" s="867"/>
      <c r="J403" s="867"/>
      <c r="K403" s="867"/>
      <c r="L403" s="867"/>
      <c r="M403" s="867"/>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row>
    <row r="404" spans="1:48" s="865" customFormat="1" ht="18">
      <c r="A404" s="844"/>
      <c r="B404" s="845"/>
      <c r="C404" s="845" t="s">
        <v>284</v>
      </c>
      <c r="D404" s="827"/>
      <c r="E404" s="846"/>
      <c r="F404" s="848"/>
      <c r="G404" s="1221"/>
      <c r="H404" s="867"/>
      <c r="I404" s="867"/>
      <c r="J404" s="867"/>
      <c r="K404" s="867"/>
      <c r="L404" s="867"/>
      <c r="M404" s="867"/>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row>
    <row r="405" spans="1:48" s="865" customFormat="1" ht="38.25">
      <c r="A405" s="868"/>
      <c r="B405" s="820" t="s">
        <v>606</v>
      </c>
      <c r="C405" s="869" t="s">
        <v>285</v>
      </c>
      <c r="D405" s="822" t="s">
        <v>957</v>
      </c>
      <c r="E405" s="839">
        <v>2</v>
      </c>
      <c r="F405" s="824"/>
      <c r="G405" s="1221">
        <f>(E405*F405)</f>
        <v>0</v>
      </c>
      <c r="H405" s="870"/>
      <c r="I405" s="870"/>
      <c r="J405" s="870"/>
      <c r="K405" s="870"/>
      <c r="L405" s="870"/>
      <c r="M405" s="870"/>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row>
    <row r="406" spans="1:48" s="865" customFormat="1" ht="25.5">
      <c r="A406" s="868"/>
      <c r="B406" s="838"/>
      <c r="C406" s="845" t="s">
        <v>286</v>
      </c>
      <c r="D406" s="827"/>
      <c r="E406" s="839"/>
      <c r="F406" s="842"/>
      <c r="G406" s="1221"/>
      <c r="H406" s="870"/>
      <c r="I406" s="870"/>
      <c r="J406" s="870"/>
      <c r="K406" s="870"/>
      <c r="L406" s="870"/>
      <c r="M406" s="870"/>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row>
    <row r="407" spans="1:48" s="865" customFormat="1" ht="25.5">
      <c r="A407" s="868"/>
      <c r="B407" s="820" t="s">
        <v>606</v>
      </c>
      <c r="C407" s="838" t="s">
        <v>557</v>
      </c>
      <c r="D407" s="822" t="s">
        <v>957</v>
      </c>
      <c r="E407" s="839">
        <v>3</v>
      </c>
      <c r="F407" s="824"/>
      <c r="G407" s="1221">
        <f>(E407*F407)</f>
        <v>0</v>
      </c>
      <c r="H407" s="870"/>
      <c r="I407" s="870"/>
      <c r="J407" s="870"/>
      <c r="K407" s="870"/>
      <c r="L407" s="870"/>
      <c r="M407" s="870"/>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row>
    <row r="408" spans="1:48" s="865" customFormat="1" ht="18">
      <c r="A408" s="868"/>
      <c r="B408" s="838"/>
      <c r="C408" s="841" t="s">
        <v>558</v>
      </c>
      <c r="D408" s="827"/>
      <c r="E408" s="839"/>
      <c r="F408" s="842"/>
      <c r="G408" s="1221"/>
      <c r="H408" s="870"/>
      <c r="I408" s="870"/>
      <c r="J408" s="870"/>
      <c r="K408" s="870"/>
      <c r="L408" s="870"/>
      <c r="M408" s="870"/>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row>
    <row r="409" spans="1:48" s="865" customFormat="1" ht="25.5">
      <c r="A409" s="844"/>
      <c r="B409" s="820" t="s">
        <v>606</v>
      </c>
      <c r="C409" s="841" t="s">
        <v>540</v>
      </c>
      <c r="D409" s="822" t="s">
        <v>957</v>
      </c>
      <c r="E409" s="846">
        <v>2</v>
      </c>
      <c r="F409" s="824"/>
      <c r="G409" s="1221">
        <f>(E409*F409)</f>
        <v>0</v>
      </c>
      <c r="H409" s="867"/>
      <c r="I409" s="867"/>
      <c r="J409" s="867"/>
      <c r="K409" s="867"/>
      <c r="L409" s="867"/>
      <c r="M409" s="867"/>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row>
    <row r="410" spans="1:48" s="865" customFormat="1" ht="18">
      <c r="A410" s="844"/>
      <c r="B410" s="845"/>
      <c r="C410" s="845" t="s">
        <v>541</v>
      </c>
      <c r="D410" s="827"/>
      <c r="E410" s="846"/>
      <c r="F410" s="848"/>
      <c r="G410" s="1221"/>
      <c r="H410" s="867"/>
      <c r="I410" s="867"/>
      <c r="J410" s="867"/>
      <c r="K410" s="867"/>
      <c r="L410" s="867"/>
      <c r="M410" s="867"/>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row>
    <row r="411" spans="1:48" s="865" customFormat="1" ht="18">
      <c r="A411" s="844"/>
      <c r="B411" s="820" t="s">
        <v>606</v>
      </c>
      <c r="C411" s="841" t="s">
        <v>542</v>
      </c>
      <c r="D411" s="822" t="s">
        <v>957</v>
      </c>
      <c r="E411" s="846">
        <v>2</v>
      </c>
      <c r="F411" s="824"/>
      <c r="G411" s="1221">
        <f>(E411*F411)</f>
        <v>0</v>
      </c>
      <c r="H411" s="867"/>
      <c r="I411" s="867"/>
      <c r="J411" s="867"/>
      <c r="K411" s="867"/>
      <c r="L411" s="867"/>
      <c r="M411" s="867"/>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row>
    <row r="412" spans="1:48" s="865" customFormat="1" ht="18">
      <c r="A412" s="844"/>
      <c r="B412" s="845"/>
      <c r="C412" s="845" t="s">
        <v>543</v>
      </c>
      <c r="D412" s="827"/>
      <c r="E412" s="846"/>
      <c r="F412" s="848"/>
      <c r="G412" s="1221"/>
      <c r="H412" s="867"/>
      <c r="I412" s="867"/>
      <c r="J412" s="867"/>
      <c r="K412" s="867"/>
      <c r="L412" s="867"/>
      <c r="M412" s="867"/>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row>
    <row r="413" spans="1:48" s="865" customFormat="1" ht="25.5">
      <c r="A413" s="844"/>
      <c r="B413" s="845"/>
      <c r="C413" s="845" t="s">
        <v>559</v>
      </c>
      <c r="D413" s="822" t="s">
        <v>957</v>
      </c>
      <c r="E413" s="846">
        <v>1</v>
      </c>
      <c r="F413" s="824"/>
      <c r="G413" s="1221">
        <f>(E413*F413)</f>
        <v>0</v>
      </c>
      <c r="H413"/>
      <c r="I413"/>
      <c r="J413" s="867"/>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row>
    <row r="414" spans="1:48" s="865" customFormat="1" ht="18">
      <c r="A414" s="844"/>
      <c r="B414" s="845"/>
      <c r="C414" s="845" t="s">
        <v>560</v>
      </c>
      <c r="D414" s="827"/>
      <c r="E414" s="846"/>
      <c r="F414" s="848"/>
      <c r="G414" s="1221"/>
      <c r="H414"/>
      <c r="I414"/>
      <c r="J414" s="867"/>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row>
    <row r="415" spans="1:48" s="865" customFormat="1" ht="25.5">
      <c r="A415" s="844"/>
      <c r="B415" s="820" t="s">
        <v>606</v>
      </c>
      <c r="C415" s="845" t="s">
        <v>229</v>
      </c>
      <c r="D415" s="822" t="s">
        <v>957</v>
      </c>
      <c r="E415" s="846">
        <v>1</v>
      </c>
      <c r="F415" s="824"/>
      <c r="G415" s="1221">
        <f>(E415*F415)</f>
        <v>0</v>
      </c>
      <c r="H415"/>
      <c r="I415"/>
      <c r="J415" s="867"/>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row>
    <row r="416" spans="1:48" s="865" customFormat="1" ht="18">
      <c r="A416" s="844"/>
      <c r="B416" s="845"/>
      <c r="C416" s="845" t="s">
        <v>230</v>
      </c>
      <c r="D416" s="827"/>
      <c r="E416" s="846"/>
      <c r="F416" s="848"/>
      <c r="G416" s="1221"/>
      <c r="H416"/>
      <c r="I416"/>
      <c r="J416" s="867"/>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row>
    <row r="417" spans="1:48" s="865" customFormat="1" ht="51">
      <c r="A417" s="868"/>
      <c r="B417" s="820" t="s">
        <v>606</v>
      </c>
      <c r="C417" s="838" t="s">
        <v>544</v>
      </c>
      <c r="D417" s="822" t="s">
        <v>957</v>
      </c>
      <c r="E417" s="839">
        <v>1</v>
      </c>
      <c r="F417" s="824"/>
      <c r="G417" s="1221">
        <f>(E417*F417)</f>
        <v>0</v>
      </c>
      <c r="H417" s="870"/>
      <c r="I417" s="870"/>
      <c r="J417" s="870"/>
      <c r="K417" s="870"/>
      <c r="L417" s="870"/>
      <c r="M417" s="870"/>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row>
    <row r="418" spans="1:48" s="865" customFormat="1" ht="18">
      <c r="A418" s="868"/>
      <c r="B418" s="838"/>
      <c r="C418" s="841" t="s">
        <v>545</v>
      </c>
      <c r="D418" s="827"/>
      <c r="E418" s="839"/>
      <c r="F418" s="842"/>
      <c r="G418" s="1221"/>
      <c r="H418" s="870"/>
      <c r="I418" s="870"/>
      <c r="J418" s="870"/>
      <c r="K418" s="870"/>
      <c r="L418" s="870"/>
      <c r="M418" s="870"/>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row>
    <row r="419" spans="1:48" s="865" customFormat="1" ht="18">
      <c r="A419" s="844"/>
      <c r="B419" s="845"/>
      <c r="C419" s="845"/>
      <c r="D419" s="827"/>
      <c r="E419" s="846"/>
      <c r="F419" s="871"/>
      <c r="G419" s="1221"/>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row>
    <row r="420" spans="1:48" s="865" customFormat="1" ht="18">
      <c r="A420" s="795" t="s">
        <v>950</v>
      </c>
      <c r="B420" s="864"/>
      <c r="C420" s="796" t="s">
        <v>546</v>
      </c>
      <c r="D420" s="791"/>
      <c r="E420" s="792"/>
      <c r="F420" s="815"/>
      <c r="G420" s="1221"/>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row>
    <row r="421" spans="1:48" s="865" customFormat="1" ht="18">
      <c r="A421" s="872"/>
      <c r="B421" s="872"/>
      <c r="C421" s="873"/>
      <c r="D421" s="874"/>
      <c r="E421" s="875"/>
      <c r="F421" s="871"/>
      <c r="G421" s="1221"/>
      <c r="H421" s="867"/>
      <c r="I421" s="867"/>
      <c r="J421" s="867"/>
      <c r="K421" s="867"/>
      <c r="L421" s="867"/>
      <c r="M421" s="867"/>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row>
    <row r="422" spans="1:48" s="865" customFormat="1" ht="25.5">
      <c r="A422" s="872"/>
      <c r="B422" s="820" t="s">
        <v>606</v>
      </c>
      <c r="C422" s="845" t="s">
        <v>547</v>
      </c>
      <c r="D422" s="822" t="s">
        <v>957</v>
      </c>
      <c r="E422" s="839">
        <v>1</v>
      </c>
      <c r="F422" s="876"/>
      <c r="G422" s="1221">
        <f>(E422*F422)</f>
        <v>0</v>
      </c>
      <c r="H422" s="867"/>
      <c r="I422" s="867"/>
      <c r="J422" s="867"/>
      <c r="K422" s="867"/>
      <c r="L422" s="867"/>
      <c r="M422" s="867"/>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row>
    <row r="423" spans="1:48" s="865" customFormat="1" ht="18">
      <c r="A423" s="872"/>
      <c r="B423" s="877"/>
      <c r="C423" s="877" t="s">
        <v>548</v>
      </c>
      <c r="D423" s="827"/>
      <c r="E423" s="846"/>
      <c r="F423" s="871"/>
      <c r="G423" s="1221"/>
      <c r="H423" s="867"/>
      <c r="I423" s="867"/>
      <c r="J423" s="867"/>
      <c r="K423" s="867"/>
      <c r="L423" s="867"/>
      <c r="M423" s="867"/>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row>
    <row r="424" spans="1:48" s="865" customFormat="1" ht="25.5">
      <c r="A424" s="872"/>
      <c r="B424" s="820" t="s">
        <v>606</v>
      </c>
      <c r="C424" s="845" t="s">
        <v>547</v>
      </c>
      <c r="D424" s="822" t="s">
        <v>957</v>
      </c>
      <c r="E424" s="839">
        <v>1</v>
      </c>
      <c r="F424" s="876"/>
      <c r="G424" s="1221">
        <f>(E424*F424)</f>
        <v>0</v>
      </c>
      <c r="H424" s="867"/>
      <c r="I424" s="867"/>
      <c r="J424" s="867"/>
      <c r="K424" s="867"/>
      <c r="L424" s="867"/>
      <c r="M424" s="867"/>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row>
    <row r="425" spans="1:48" s="865" customFormat="1" ht="18">
      <c r="A425" s="872"/>
      <c r="B425" s="877"/>
      <c r="C425" s="877" t="s">
        <v>548</v>
      </c>
      <c r="D425" s="827"/>
      <c r="E425" s="846"/>
      <c r="F425" s="871"/>
      <c r="G425" s="1234"/>
      <c r="H425" s="867"/>
      <c r="I425" s="867"/>
      <c r="J425" s="867"/>
      <c r="K425" s="867"/>
      <c r="L425" s="867"/>
      <c r="M425" s="867"/>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row>
    <row r="426" spans="1:48" s="865" customFormat="1" ht="18">
      <c r="A426" s="872"/>
      <c r="B426" s="877"/>
      <c r="C426" s="877"/>
      <c r="D426" s="879"/>
      <c r="E426" s="846"/>
      <c r="F426" s="833"/>
      <c r="G426" s="1231"/>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row>
    <row r="427" spans="1:48">
      <c r="A427" s="849"/>
      <c r="B427" s="850"/>
      <c r="C427" s="851" t="s">
        <v>634</v>
      </c>
      <c r="D427" s="878" t="s">
        <v>629</v>
      </c>
      <c r="E427" s="878"/>
      <c r="F427" s="853"/>
      <c r="G427" s="1230">
        <f>SUM(G379:G426)</f>
        <v>0</v>
      </c>
    </row>
    <row r="428" spans="1:48" s="865" customFormat="1" ht="18">
      <c r="A428" s="819"/>
      <c r="B428" s="821"/>
      <c r="C428" s="821"/>
      <c r="D428" s="831"/>
      <c r="E428" s="832"/>
      <c r="F428" s="833"/>
      <c r="G428" s="1231"/>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row>
    <row r="429" spans="1:48" s="793" customFormat="1" ht="25.5">
      <c r="A429" s="788" t="s">
        <v>1005</v>
      </c>
      <c r="B429" s="789"/>
      <c r="C429" s="790" t="s">
        <v>561</v>
      </c>
      <c r="D429" s="791"/>
      <c r="E429" s="792"/>
      <c r="F429" s="798"/>
      <c r="G429" s="1224"/>
      <c r="H429" s="794"/>
      <c r="I429" s="794"/>
      <c r="J429" s="794"/>
      <c r="K429" s="794"/>
      <c r="L429" s="794"/>
      <c r="M429" s="794"/>
      <c r="N429" s="794"/>
      <c r="O429" s="794"/>
      <c r="P429" s="794"/>
      <c r="Q429" s="794"/>
      <c r="R429" s="794"/>
      <c r="S429" s="794"/>
      <c r="T429" s="794"/>
      <c r="U429" s="794"/>
      <c r="V429" s="794"/>
      <c r="W429" s="794"/>
      <c r="X429" s="794"/>
      <c r="Y429" s="794"/>
      <c r="Z429" s="794"/>
      <c r="AA429" s="794"/>
      <c r="AB429" s="794"/>
      <c r="AC429" s="794"/>
      <c r="AD429" s="794"/>
      <c r="AE429" s="794"/>
      <c r="AF429" s="794"/>
      <c r="AG429" s="794"/>
      <c r="AH429" s="794"/>
      <c r="AI429" s="794"/>
      <c r="AJ429" s="794"/>
      <c r="AK429" s="794"/>
      <c r="AL429" s="794"/>
      <c r="AM429" s="794"/>
      <c r="AN429" s="794"/>
      <c r="AO429" s="794"/>
      <c r="AP429" s="794"/>
      <c r="AQ429" s="794"/>
      <c r="AR429" s="794"/>
      <c r="AS429" s="794"/>
      <c r="AT429" s="794"/>
      <c r="AU429" s="794"/>
      <c r="AV429" s="794"/>
    </row>
    <row r="430" spans="1:48" s="799" customFormat="1" ht="18">
      <c r="A430" s="814"/>
      <c r="B430" s="796"/>
      <c r="C430" s="797"/>
      <c r="D430" s="791"/>
      <c r="E430" s="792"/>
      <c r="F430" s="798"/>
      <c r="G430" s="1224"/>
    </row>
    <row r="431" spans="1:48" s="816" customFormat="1" ht="18">
      <c r="A431" s="795" t="s">
        <v>945</v>
      </c>
      <c r="B431" s="789"/>
      <c r="C431" s="796" t="s">
        <v>194</v>
      </c>
      <c r="D431" s="791"/>
      <c r="E431" s="792"/>
      <c r="F431" s="815"/>
      <c r="G431" s="1227"/>
      <c r="H431" s="799"/>
      <c r="I431" s="799"/>
      <c r="J431" s="799"/>
      <c r="K431" s="799"/>
      <c r="L431" s="799"/>
      <c r="M431" s="799"/>
      <c r="N431" s="799"/>
      <c r="O431" s="799"/>
      <c r="P431" s="799"/>
      <c r="Q431" s="799"/>
      <c r="R431" s="799"/>
      <c r="S431" s="799"/>
      <c r="T431" s="799"/>
      <c r="U431" s="799"/>
      <c r="V431" s="799"/>
      <c r="W431" s="799"/>
      <c r="X431" s="799"/>
      <c r="Y431" s="799"/>
      <c r="Z431" s="799"/>
      <c r="AA431" s="799"/>
      <c r="AB431" s="799"/>
      <c r="AC431" s="799"/>
      <c r="AD431" s="799"/>
      <c r="AE431" s="799"/>
      <c r="AF431" s="799"/>
      <c r="AG431" s="799"/>
      <c r="AH431" s="799"/>
      <c r="AI431" s="799"/>
      <c r="AJ431" s="799"/>
      <c r="AK431" s="799"/>
      <c r="AL431" s="799"/>
      <c r="AM431" s="799"/>
      <c r="AN431" s="799"/>
      <c r="AO431" s="799"/>
      <c r="AP431" s="799"/>
      <c r="AQ431" s="799"/>
      <c r="AR431" s="799"/>
      <c r="AS431" s="799"/>
      <c r="AT431" s="799"/>
      <c r="AU431" s="799"/>
      <c r="AV431" s="799"/>
    </row>
    <row r="432" spans="1:48" s="818" customFormat="1" ht="18">
      <c r="A432" s="795"/>
      <c r="B432" s="796"/>
      <c r="C432" s="797"/>
      <c r="D432" s="791"/>
      <c r="E432" s="792"/>
      <c r="F432" s="817"/>
      <c r="G432" s="1228"/>
      <c r="H432" s="799"/>
      <c r="I432" s="799"/>
      <c r="J432" s="799"/>
      <c r="K432" s="799"/>
      <c r="L432" s="799"/>
      <c r="M432" s="799"/>
      <c r="N432" s="799"/>
      <c r="O432" s="799"/>
      <c r="P432" s="799"/>
      <c r="Q432" s="799"/>
      <c r="R432" s="799"/>
      <c r="S432" s="799"/>
      <c r="T432" s="799"/>
      <c r="U432" s="799"/>
      <c r="V432" s="799"/>
      <c r="W432" s="799"/>
      <c r="X432" s="799"/>
      <c r="Y432" s="799"/>
      <c r="Z432" s="799"/>
      <c r="AA432" s="799"/>
      <c r="AB432" s="799"/>
      <c r="AC432" s="799"/>
      <c r="AD432" s="799"/>
      <c r="AE432" s="799"/>
      <c r="AF432" s="799"/>
      <c r="AG432" s="799"/>
      <c r="AH432" s="799"/>
      <c r="AI432" s="799"/>
      <c r="AJ432" s="799"/>
      <c r="AK432" s="799"/>
      <c r="AL432" s="799"/>
      <c r="AM432" s="799"/>
      <c r="AN432" s="799"/>
      <c r="AO432" s="799"/>
      <c r="AP432" s="799"/>
      <c r="AQ432" s="799"/>
      <c r="AR432" s="799"/>
      <c r="AS432" s="799"/>
      <c r="AT432" s="799"/>
      <c r="AU432" s="799"/>
      <c r="AV432" s="799"/>
    </row>
    <row r="433" spans="1:48" s="825" customFormat="1" ht="76.5">
      <c r="A433" s="819"/>
      <c r="B433" s="820" t="s">
        <v>606</v>
      </c>
      <c r="C433" s="821" t="s">
        <v>195</v>
      </c>
      <c r="D433" s="822" t="s">
        <v>957</v>
      </c>
      <c r="E433" s="823">
        <v>1</v>
      </c>
      <c r="F433" s="824"/>
      <c r="G433" s="1221">
        <f>(E433*F433)</f>
        <v>0</v>
      </c>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row>
    <row r="434" spans="1:48" s="818" customFormat="1" ht="18">
      <c r="A434" s="795"/>
      <c r="B434" s="796"/>
      <c r="C434" s="826" t="s">
        <v>196</v>
      </c>
      <c r="D434" s="827"/>
      <c r="E434" s="792"/>
      <c r="F434" s="817"/>
      <c r="G434" s="1221"/>
      <c r="H434" s="799"/>
      <c r="I434" s="799"/>
      <c r="J434" s="799"/>
      <c r="K434" s="799"/>
      <c r="L434" s="799"/>
      <c r="M434" s="799"/>
      <c r="N434" s="799"/>
      <c r="O434" s="799"/>
      <c r="P434" s="799"/>
      <c r="Q434" s="799"/>
      <c r="R434" s="799"/>
      <c r="S434" s="799"/>
      <c r="T434" s="799"/>
      <c r="U434" s="799"/>
      <c r="V434" s="799"/>
      <c r="W434" s="799"/>
      <c r="X434" s="799"/>
      <c r="Y434" s="799"/>
      <c r="Z434" s="799"/>
      <c r="AA434" s="799"/>
      <c r="AB434" s="799"/>
      <c r="AC434" s="799"/>
      <c r="AD434" s="799"/>
      <c r="AE434" s="799"/>
      <c r="AF434" s="799"/>
      <c r="AG434" s="799"/>
      <c r="AH434" s="799"/>
      <c r="AI434" s="799"/>
      <c r="AJ434" s="799"/>
      <c r="AK434" s="799"/>
      <c r="AL434" s="799"/>
      <c r="AM434" s="799"/>
      <c r="AN434" s="799"/>
      <c r="AO434" s="799"/>
      <c r="AP434" s="799"/>
      <c r="AQ434" s="799"/>
      <c r="AR434" s="799"/>
      <c r="AS434" s="799"/>
      <c r="AT434" s="799"/>
      <c r="AU434" s="799"/>
      <c r="AV434" s="799"/>
    </row>
    <row r="435" spans="1:48" s="865" customFormat="1" ht="18">
      <c r="A435" s="864"/>
      <c r="B435" s="820" t="s">
        <v>606</v>
      </c>
      <c r="C435" s="829" t="s">
        <v>197</v>
      </c>
      <c r="D435" s="822" t="s">
        <v>957</v>
      </c>
      <c r="E435" s="823">
        <v>1</v>
      </c>
      <c r="F435" s="824"/>
      <c r="G435" s="1221">
        <f>(E435*F435)</f>
        <v>0</v>
      </c>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row>
    <row r="436" spans="1:48" s="818" customFormat="1" ht="18">
      <c r="A436" s="795"/>
      <c r="B436" s="796"/>
      <c r="C436" s="826" t="s">
        <v>198</v>
      </c>
      <c r="D436" s="827"/>
      <c r="E436" s="792"/>
      <c r="F436" s="817"/>
      <c r="G436" s="1221"/>
      <c r="H436" s="799"/>
      <c r="I436" s="799"/>
      <c r="J436" s="799"/>
      <c r="K436" s="799"/>
      <c r="L436" s="799"/>
      <c r="M436" s="799"/>
      <c r="N436" s="799"/>
      <c r="O436" s="799"/>
      <c r="P436" s="799"/>
      <c r="Q436" s="799"/>
      <c r="R436" s="799"/>
      <c r="S436" s="799"/>
      <c r="T436" s="799"/>
      <c r="U436" s="799"/>
      <c r="V436" s="799"/>
      <c r="W436" s="799"/>
      <c r="X436" s="799"/>
      <c r="Y436" s="799"/>
      <c r="Z436" s="799"/>
      <c r="AA436" s="799"/>
      <c r="AB436" s="799"/>
      <c r="AC436" s="799"/>
      <c r="AD436" s="799"/>
      <c r="AE436" s="799"/>
      <c r="AF436" s="799"/>
      <c r="AG436" s="799"/>
      <c r="AH436" s="799"/>
      <c r="AI436" s="799"/>
      <c r="AJ436" s="799"/>
      <c r="AK436" s="799"/>
      <c r="AL436" s="799"/>
      <c r="AM436" s="799"/>
      <c r="AN436" s="799"/>
      <c r="AO436" s="799"/>
      <c r="AP436" s="799"/>
      <c r="AQ436" s="799"/>
      <c r="AR436" s="799"/>
      <c r="AS436" s="799"/>
      <c r="AT436" s="799"/>
      <c r="AU436" s="799"/>
      <c r="AV436" s="799"/>
    </row>
    <row r="437" spans="1:48" s="865" customFormat="1" ht="25.5">
      <c r="A437" s="864"/>
      <c r="B437" s="820" t="s">
        <v>606</v>
      </c>
      <c r="C437" s="830" t="s">
        <v>201</v>
      </c>
      <c r="D437" s="822" t="s">
        <v>957</v>
      </c>
      <c r="E437" s="823">
        <v>1</v>
      </c>
      <c r="F437" s="824"/>
      <c r="G437" s="1221">
        <f>(E437*F437)</f>
        <v>0</v>
      </c>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row>
    <row r="438" spans="1:48" s="818" customFormat="1" ht="18">
      <c r="A438" s="795"/>
      <c r="B438" s="796"/>
      <c r="C438" s="826" t="s">
        <v>202</v>
      </c>
      <c r="D438" s="827"/>
      <c r="E438" s="792"/>
      <c r="F438" s="817"/>
      <c r="G438" s="1221"/>
      <c r="H438" s="799"/>
      <c r="I438" s="799"/>
      <c r="J438" s="799"/>
      <c r="K438" s="799"/>
      <c r="L438"/>
      <c r="M438" s="799"/>
      <c r="N438" s="799"/>
      <c r="O438"/>
      <c r="P438" s="799"/>
      <c r="Q438" s="799"/>
      <c r="R438" s="799"/>
      <c r="S438" s="799"/>
      <c r="T438" s="799"/>
      <c r="U438" s="799"/>
      <c r="V438" s="799"/>
      <c r="W438" s="799"/>
      <c r="X438" s="799"/>
      <c r="Y438" s="799"/>
      <c r="Z438" s="799"/>
      <c r="AA438" s="799"/>
      <c r="AB438" s="799"/>
      <c r="AC438" s="799"/>
      <c r="AD438" s="799"/>
      <c r="AE438" s="799"/>
      <c r="AF438" s="799"/>
      <c r="AG438" s="799"/>
      <c r="AH438" s="799"/>
      <c r="AI438" s="799"/>
      <c r="AJ438" s="799"/>
      <c r="AK438" s="799"/>
      <c r="AL438" s="799"/>
      <c r="AM438" s="799"/>
      <c r="AN438" s="799"/>
      <c r="AO438" s="799"/>
      <c r="AP438" s="799"/>
      <c r="AQ438" s="799"/>
      <c r="AR438" s="799"/>
      <c r="AS438" s="799"/>
      <c r="AT438" s="799"/>
      <c r="AU438" s="799"/>
      <c r="AV438" s="799"/>
    </row>
    <row r="439" spans="1:48" s="865" customFormat="1" ht="18">
      <c r="A439" s="866"/>
      <c r="B439" s="866"/>
      <c r="C439" s="820"/>
      <c r="D439" s="831"/>
      <c r="E439" s="832"/>
      <c r="F439" s="833"/>
      <c r="G439" s="1221"/>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row>
    <row r="440" spans="1:48" s="865" customFormat="1" ht="18">
      <c r="A440" s="795" t="s">
        <v>947</v>
      </c>
      <c r="B440" s="864"/>
      <c r="C440" s="796" t="s">
        <v>211</v>
      </c>
      <c r="D440" s="827"/>
      <c r="E440" s="834"/>
      <c r="F440" s="833"/>
      <c r="G440" s="1221"/>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row>
    <row r="441" spans="1:48" s="865" customFormat="1" ht="18">
      <c r="A441" s="819"/>
      <c r="B441" s="796"/>
      <c r="C441" s="821"/>
      <c r="D441" s="827"/>
      <c r="E441" s="834"/>
      <c r="F441" s="833"/>
      <c r="G441" s="122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row>
    <row r="442" spans="1:48" s="865" customFormat="1" ht="25.5">
      <c r="A442" s="819"/>
      <c r="B442" s="820" t="s">
        <v>606</v>
      </c>
      <c r="C442" s="835" t="s">
        <v>562</v>
      </c>
      <c r="D442" s="822" t="s">
        <v>957</v>
      </c>
      <c r="E442" s="834">
        <v>1</v>
      </c>
      <c r="F442" s="773"/>
      <c r="G442" s="1221">
        <f>(E442*F442)</f>
        <v>0</v>
      </c>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row>
    <row r="443" spans="1:48" s="865" customFormat="1" ht="18">
      <c r="A443" s="819"/>
      <c r="B443" s="829"/>
      <c r="C443" s="835" t="s">
        <v>213</v>
      </c>
      <c r="D443" s="827"/>
      <c r="E443" s="834"/>
      <c r="F443" s="833"/>
      <c r="G443" s="1221"/>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row>
    <row r="444" spans="1:48" s="865" customFormat="1" ht="18">
      <c r="A444" s="819"/>
      <c r="B444" s="820" t="s">
        <v>606</v>
      </c>
      <c r="C444" s="829" t="s">
        <v>278</v>
      </c>
      <c r="D444" s="822" t="s">
        <v>957</v>
      </c>
      <c r="E444" s="823">
        <v>1</v>
      </c>
      <c r="F444" s="836"/>
      <c r="G444" s="1221">
        <f>(E444*F444)</f>
        <v>0</v>
      </c>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row>
    <row r="445" spans="1:48" s="865" customFormat="1" ht="18">
      <c r="A445" s="819"/>
      <c r="B445" s="821"/>
      <c r="C445" s="837" t="s">
        <v>215</v>
      </c>
      <c r="D445" s="827"/>
      <c r="E445" s="823"/>
      <c r="F445" s="858"/>
      <c r="G445" s="1221"/>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row>
    <row r="446" spans="1:48" s="865" customFormat="1" ht="18">
      <c r="A446" s="819"/>
      <c r="B446" s="821"/>
      <c r="C446" s="821"/>
      <c r="D446" s="831"/>
      <c r="E446" s="832"/>
      <c r="F446" s="858"/>
      <c r="G446" s="1221"/>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row>
    <row r="447" spans="1:48" s="865" customFormat="1" ht="18">
      <c r="A447" s="795" t="s">
        <v>949</v>
      </c>
      <c r="B447" s="864"/>
      <c r="C447" s="796" t="s">
        <v>216</v>
      </c>
      <c r="D447" s="791"/>
      <c r="E447" s="792"/>
      <c r="F447" s="798"/>
      <c r="G447" s="1221"/>
      <c r="H447" s="799"/>
      <c r="I447" s="799"/>
      <c r="J447" s="799"/>
      <c r="K447" s="799"/>
      <c r="L447" s="799"/>
      <c r="M447" s="799"/>
      <c r="N447" s="799"/>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row>
    <row r="448" spans="1:48" s="865" customFormat="1" ht="18">
      <c r="A448" s="795"/>
      <c r="B448" s="796"/>
      <c r="C448" s="797"/>
      <c r="D448" s="791"/>
      <c r="E448" s="792"/>
      <c r="F448" s="798"/>
      <c r="G448" s="1221"/>
      <c r="H448" s="799"/>
      <c r="I448" s="799"/>
      <c r="J448" s="799"/>
      <c r="K448" s="799"/>
      <c r="L448" s="799"/>
      <c r="M448" s="799"/>
      <c r="N448" s="799"/>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row>
    <row r="449" spans="1:48" s="865" customFormat="1" ht="25.5">
      <c r="A449" s="795"/>
      <c r="B449" s="820" t="s">
        <v>606</v>
      </c>
      <c r="C449" s="797" t="s">
        <v>551</v>
      </c>
      <c r="D449" s="822" t="s">
        <v>957</v>
      </c>
      <c r="E449" s="792">
        <v>4</v>
      </c>
      <c r="F449" s="843"/>
      <c r="G449" s="1221">
        <f>(E449*F449)</f>
        <v>0</v>
      </c>
      <c r="H449" s="799"/>
      <c r="I449" s="799"/>
      <c r="J449" s="799"/>
      <c r="K449" s="799"/>
      <c r="L449" s="799"/>
      <c r="M449" s="799"/>
      <c r="N449" s="79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row>
    <row r="450" spans="1:48" s="865" customFormat="1" ht="18">
      <c r="A450" s="795"/>
      <c r="B450" s="840"/>
      <c r="C450" s="797" t="s">
        <v>552</v>
      </c>
      <c r="D450" s="827"/>
      <c r="E450" s="792"/>
      <c r="F450" s="798"/>
      <c r="G450" s="1221"/>
      <c r="H450" s="799"/>
      <c r="I450" s="799"/>
      <c r="J450" s="799"/>
      <c r="K450" s="799"/>
      <c r="L450" s="799"/>
      <c r="M450" s="799"/>
      <c r="N450" s="799"/>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row>
    <row r="451" spans="1:48" s="865" customFormat="1" ht="18">
      <c r="A451" s="795"/>
      <c r="B451" s="820" t="s">
        <v>606</v>
      </c>
      <c r="C451" s="797" t="s">
        <v>553</v>
      </c>
      <c r="D451" s="822" t="s">
        <v>957</v>
      </c>
      <c r="E451" s="792">
        <v>4</v>
      </c>
      <c r="F451" s="843"/>
      <c r="G451" s="1221"/>
      <c r="H451" s="799"/>
      <c r="I451" s="799"/>
      <c r="J451" s="799"/>
      <c r="K451" s="799"/>
      <c r="L451" s="799"/>
      <c r="M451" s="799"/>
      <c r="N451" s="799"/>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row>
    <row r="452" spans="1:48" s="865" customFormat="1" ht="18">
      <c r="A452" s="795"/>
      <c r="B452" s="840"/>
      <c r="C452" s="797" t="s">
        <v>554</v>
      </c>
      <c r="D452" s="827"/>
      <c r="E452" s="792"/>
      <c r="F452" s="798"/>
      <c r="G452" s="1221"/>
      <c r="H452" s="799"/>
      <c r="I452" s="799"/>
      <c r="J452" s="799"/>
      <c r="K452" s="799"/>
      <c r="L452" s="799"/>
      <c r="M452" s="799"/>
      <c r="N452" s="799"/>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row>
    <row r="453" spans="1:48" s="865" customFormat="1" ht="18">
      <c r="A453" s="844"/>
      <c r="B453" s="820" t="s">
        <v>606</v>
      </c>
      <c r="C453" s="841" t="s">
        <v>555</v>
      </c>
      <c r="D453" s="822" t="s">
        <v>957</v>
      </c>
      <c r="E453" s="846">
        <v>8</v>
      </c>
      <c r="F453" s="824"/>
      <c r="G453" s="1221">
        <f>(E453*F453)</f>
        <v>0</v>
      </c>
      <c r="H453" s="867"/>
      <c r="I453" s="867"/>
      <c r="J453" s="867"/>
      <c r="K453" s="867"/>
      <c r="L453" s="867"/>
      <c r="M453" s="867"/>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row>
    <row r="454" spans="1:48" s="865" customFormat="1" ht="18">
      <c r="A454" s="844"/>
      <c r="B454" s="845"/>
      <c r="C454" s="845" t="s">
        <v>556</v>
      </c>
      <c r="D454" s="827"/>
      <c r="E454" s="846"/>
      <c r="F454" s="848"/>
      <c r="G454" s="1221"/>
      <c r="H454" s="867"/>
      <c r="I454" s="867"/>
      <c r="J454" s="867"/>
      <c r="K454" s="867"/>
      <c r="L454" s="867"/>
      <c r="M454" s="867"/>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row>
    <row r="455" spans="1:48" s="865" customFormat="1" ht="25.5">
      <c r="A455" s="844"/>
      <c r="B455" s="820" t="s">
        <v>606</v>
      </c>
      <c r="C455" s="841" t="s">
        <v>281</v>
      </c>
      <c r="D455" s="822" t="s">
        <v>957</v>
      </c>
      <c r="E455" s="823">
        <v>5</v>
      </c>
      <c r="F455" s="824"/>
      <c r="G455" s="1221">
        <f>(E455*F455)</f>
        <v>0</v>
      </c>
      <c r="H455" s="867"/>
      <c r="I455" s="867"/>
      <c r="J455" s="867"/>
      <c r="K455" s="867"/>
      <c r="L455" s="867"/>
      <c r="M455" s="867"/>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row>
    <row r="456" spans="1:48" s="865" customFormat="1" ht="18">
      <c r="A456" s="844"/>
      <c r="B456" s="845"/>
      <c r="C456" s="845" t="s">
        <v>282</v>
      </c>
      <c r="D456" s="827"/>
      <c r="E456" s="846"/>
      <c r="F456" s="848"/>
      <c r="G456" s="1221"/>
      <c r="H456" s="867"/>
      <c r="I456" s="867"/>
      <c r="J456" s="867"/>
      <c r="K456" s="867"/>
      <c r="L456" s="867"/>
      <c r="M456" s="867"/>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row>
    <row r="457" spans="1:48" s="865" customFormat="1" ht="18">
      <c r="A457" s="844"/>
      <c r="B457" s="820" t="s">
        <v>606</v>
      </c>
      <c r="C457" s="841" t="s">
        <v>283</v>
      </c>
      <c r="D457" s="822" t="s">
        <v>957</v>
      </c>
      <c r="E457" s="846">
        <v>1</v>
      </c>
      <c r="F457" s="824"/>
      <c r="G457" s="1221">
        <f>(E457*F457)</f>
        <v>0</v>
      </c>
      <c r="H457" s="867"/>
      <c r="I457" s="867"/>
      <c r="J457" s="867"/>
      <c r="K457" s="867"/>
      <c r="L457" s="867"/>
      <c r="M457" s="86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row>
    <row r="458" spans="1:48" s="865" customFormat="1" ht="18">
      <c r="A458" s="844"/>
      <c r="B458" s="845"/>
      <c r="C458" s="845" t="s">
        <v>284</v>
      </c>
      <c r="D458" s="827"/>
      <c r="E458" s="846"/>
      <c r="F458" s="848"/>
      <c r="G458" s="1221"/>
      <c r="H458" s="867"/>
      <c r="I458" s="867"/>
      <c r="J458" s="867"/>
      <c r="K458" s="867"/>
      <c r="L458" s="867"/>
      <c r="M458" s="867"/>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row>
    <row r="459" spans="1:48" s="865" customFormat="1" ht="38.25">
      <c r="A459" s="868"/>
      <c r="B459" s="820" t="s">
        <v>606</v>
      </c>
      <c r="C459" s="869" t="s">
        <v>285</v>
      </c>
      <c r="D459" s="822" t="s">
        <v>957</v>
      </c>
      <c r="E459" s="839">
        <v>2</v>
      </c>
      <c r="F459" s="824"/>
      <c r="G459" s="1221">
        <f>(E459*F459)</f>
        <v>0</v>
      </c>
      <c r="H459" s="870"/>
      <c r="I459" s="870"/>
      <c r="J459" s="870"/>
      <c r="K459" s="870"/>
      <c r="L459" s="870"/>
      <c r="M459" s="870"/>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row>
    <row r="460" spans="1:48" s="865" customFormat="1" ht="25.5">
      <c r="A460" s="868"/>
      <c r="B460" s="838"/>
      <c r="C460" s="845" t="s">
        <v>286</v>
      </c>
      <c r="D460" s="827"/>
      <c r="E460" s="839"/>
      <c r="F460" s="842"/>
      <c r="G460" s="1221"/>
      <c r="H460" s="870"/>
      <c r="I460" s="870"/>
      <c r="J460" s="870"/>
      <c r="K460" s="870"/>
      <c r="L460" s="870"/>
      <c r="M460" s="87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row>
    <row r="461" spans="1:48" s="865" customFormat="1" ht="25.5">
      <c r="A461" s="868"/>
      <c r="B461" s="820" t="s">
        <v>606</v>
      </c>
      <c r="C461" s="838" t="s">
        <v>557</v>
      </c>
      <c r="D461" s="822" t="s">
        <v>957</v>
      </c>
      <c r="E461" s="839">
        <v>3</v>
      </c>
      <c r="F461" s="824"/>
      <c r="G461" s="1221">
        <f>(E461*F461)</f>
        <v>0</v>
      </c>
      <c r="H461" s="870"/>
      <c r="I461" s="870"/>
      <c r="J461" s="870"/>
      <c r="K461" s="870"/>
      <c r="L461" s="870"/>
      <c r="M461" s="870"/>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row>
    <row r="462" spans="1:48" s="865" customFormat="1" ht="18">
      <c r="A462" s="868"/>
      <c r="B462" s="838"/>
      <c r="C462" s="841" t="s">
        <v>558</v>
      </c>
      <c r="D462" s="827"/>
      <c r="E462" s="839"/>
      <c r="F462" s="842"/>
      <c r="G462" s="1221"/>
      <c r="H462" s="870"/>
      <c r="I462" s="870"/>
      <c r="J462" s="870"/>
      <c r="K462" s="870"/>
      <c r="L462" s="870"/>
      <c r="M462" s="870"/>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row>
    <row r="463" spans="1:48" s="865" customFormat="1" ht="25.5">
      <c r="A463" s="844"/>
      <c r="B463" s="820" t="s">
        <v>606</v>
      </c>
      <c r="C463" s="841" t="s">
        <v>540</v>
      </c>
      <c r="D463" s="822" t="s">
        <v>957</v>
      </c>
      <c r="E463" s="846">
        <v>2</v>
      </c>
      <c r="F463" s="824"/>
      <c r="G463" s="1221">
        <f>(E463*F463)</f>
        <v>0</v>
      </c>
      <c r="H463" s="867"/>
      <c r="I463" s="867"/>
      <c r="J463" s="867"/>
      <c r="K463" s="867"/>
      <c r="L463" s="867"/>
      <c r="M463" s="867"/>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row>
    <row r="464" spans="1:48" s="865" customFormat="1" ht="18">
      <c r="A464" s="844"/>
      <c r="B464" s="845"/>
      <c r="C464" s="845" t="s">
        <v>541</v>
      </c>
      <c r="D464" s="827"/>
      <c r="E464" s="846"/>
      <c r="F464" s="848"/>
      <c r="G464" s="1221"/>
      <c r="H464" s="867"/>
      <c r="I464" s="867"/>
      <c r="J464" s="867"/>
      <c r="K464" s="867"/>
      <c r="L464" s="867"/>
      <c r="M464" s="867"/>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row>
    <row r="465" spans="1:48" s="865" customFormat="1" ht="18">
      <c r="A465" s="844"/>
      <c r="B465" s="820" t="s">
        <v>606</v>
      </c>
      <c r="C465" s="841" t="s">
        <v>542</v>
      </c>
      <c r="D465" s="822" t="s">
        <v>957</v>
      </c>
      <c r="E465" s="846">
        <v>2</v>
      </c>
      <c r="F465" s="824"/>
      <c r="G465" s="1221">
        <f>(E465*F465)</f>
        <v>0</v>
      </c>
      <c r="H465" s="867"/>
      <c r="I465" s="867"/>
      <c r="J465" s="867"/>
      <c r="K465" s="867"/>
      <c r="L465" s="867"/>
      <c r="M465" s="867"/>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row>
    <row r="466" spans="1:48" s="865" customFormat="1" ht="18">
      <c r="A466" s="844"/>
      <c r="B466" s="845"/>
      <c r="C466" s="845" t="s">
        <v>543</v>
      </c>
      <c r="D466" s="827"/>
      <c r="E466" s="846"/>
      <c r="F466" s="848"/>
      <c r="G466" s="1221"/>
      <c r="H466" s="867"/>
      <c r="I466" s="867"/>
      <c r="J466" s="867"/>
      <c r="K466" s="867"/>
      <c r="L466" s="867"/>
      <c r="M466" s="867"/>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row>
    <row r="467" spans="1:48" s="865" customFormat="1" ht="25.5">
      <c r="A467" s="844"/>
      <c r="B467" s="820" t="s">
        <v>606</v>
      </c>
      <c r="C467" s="845" t="s">
        <v>559</v>
      </c>
      <c r="D467" s="822" t="s">
        <v>957</v>
      </c>
      <c r="E467" s="846">
        <v>1</v>
      </c>
      <c r="F467" s="824"/>
      <c r="G467" s="1221">
        <f>(E467*F467)</f>
        <v>0</v>
      </c>
      <c r="H467"/>
      <c r="I467"/>
      <c r="J467" s="8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row>
    <row r="468" spans="1:48" s="865" customFormat="1" ht="18">
      <c r="A468" s="844"/>
      <c r="B468" s="845"/>
      <c r="C468" s="845" t="s">
        <v>560</v>
      </c>
      <c r="D468" s="827"/>
      <c r="E468" s="846"/>
      <c r="F468" s="848"/>
      <c r="G468" s="1221"/>
      <c r="H468"/>
      <c r="I468"/>
      <c r="J468" s="867"/>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row>
    <row r="469" spans="1:48" s="865" customFormat="1" ht="25.5">
      <c r="A469" s="844"/>
      <c r="B469" s="820" t="s">
        <v>606</v>
      </c>
      <c r="C469" s="845" t="s">
        <v>229</v>
      </c>
      <c r="D469" s="822" t="s">
        <v>957</v>
      </c>
      <c r="E469" s="846">
        <v>1</v>
      </c>
      <c r="F469" s="824"/>
      <c r="G469" s="1221">
        <f>(E469*F469)</f>
        <v>0</v>
      </c>
      <c r="H469"/>
      <c r="I469"/>
      <c r="J469" s="867"/>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row>
    <row r="470" spans="1:48" s="865" customFormat="1" ht="18">
      <c r="A470" s="844"/>
      <c r="B470" s="845"/>
      <c r="C470" s="845" t="s">
        <v>230</v>
      </c>
      <c r="D470" s="827"/>
      <c r="E470" s="846"/>
      <c r="F470" s="848"/>
      <c r="G470" s="1221"/>
      <c r="H470"/>
      <c r="I470"/>
      <c r="J470" s="867"/>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row>
    <row r="471" spans="1:48" s="865" customFormat="1" ht="51">
      <c r="A471" s="868"/>
      <c r="B471" s="820" t="s">
        <v>606</v>
      </c>
      <c r="C471" s="838" t="s">
        <v>544</v>
      </c>
      <c r="D471" s="822" t="s">
        <v>957</v>
      </c>
      <c r="E471" s="839">
        <v>1</v>
      </c>
      <c r="F471" s="824"/>
      <c r="G471" s="1221">
        <f>(E471*F471)</f>
        <v>0</v>
      </c>
      <c r="H471" s="870"/>
      <c r="I471" s="870"/>
      <c r="J471" s="870"/>
      <c r="K471" s="870"/>
      <c r="L471" s="870"/>
      <c r="M471" s="870"/>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row>
    <row r="472" spans="1:48" s="865" customFormat="1" ht="18">
      <c r="A472" s="868"/>
      <c r="B472" s="838"/>
      <c r="C472" s="841" t="s">
        <v>545</v>
      </c>
      <c r="D472" s="827"/>
      <c r="E472" s="839"/>
      <c r="F472" s="842"/>
      <c r="G472" s="1221"/>
      <c r="H472" s="870"/>
      <c r="I472" s="870"/>
      <c r="J472" s="870"/>
      <c r="K472" s="870"/>
      <c r="L472" s="870"/>
      <c r="M472" s="870"/>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row>
    <row r="473" spans="1:48" s="865" customFormat="1" ht="18">
      <c r="A473" s="844"/>
      <c r="B473" s="845"/>
      <c r="C473" s="845"/>
      <c r="D473" s="827"/>
      <c r="E473" s="846"/>
      <c r="F473" s="871"/>
      <c r="G473" s="1221"/>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row>
    <row r="474" spans="1:48" s="865" customFormat="1" ht="18">
      <c r="A474" s="795" t="s">
        <v>950</v>
      </c>
      <c r="B474" s="864"/>
      <c r="C474" s="796" t="s">
        <v>546</v>
      </c>
      <c r="D474" s="791"/>
      <c r="E474" s="792"/>
      <c r="F474" s="815"/>
      <c r="G474" s="1221"/>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row>
    <row r="475" spans="1:48" s="865" customFormat="1" ht="18">
      <c r="A475" s="872"/>
      <c r="B475" s="872"/>
      <c r="C475" s="873"/>
      <c r="D475" s="874"/>
      <c r="E475" s="875"/>
      <c r="F475" s="871"/>
      <c r="G475" s="1221"/>
      <c r="H475" s="867"/>
      <c r="I475" s="867"/>
      <c r="J475" s="867"/>
      <c r="K475" s="867"/>
      <c r="L475" s="867"/>
      <c r="M475" s="867"/>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row>
    <row r="476" spans="1:48" s="865" customFormat="1" ht="25.5">
      <c r="A476" s="872"/>
      <c r="B476" s="820" t="s">
        <v>606</v>
      </c>
      <c r="C476" s="845" t="s">
        <v>547</v>
      </c>
      <c r="D476" s="822" t="s">
        <v>957</v>
      </c>
      <c r="E476" s="839">
        <v>1</v>
      </c>
      <c r="F476" s="876"/>
      <c r="G476" s="1221">
        <f>(E476*F476)</f>
        <v>0</v>
      </c>
      <c r="H476" s="867"/>
      <c r="I476" s="867"/>
      <c r="J476" s="867"/>
      <c r="K476" s="867"/>
      <c r="L476" s="867"/>
      <c r="M476" s="867"/>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row>
    <row r="477" spans="1:48" s="865" customFormat="1" ht="18">
      <c r="A477" s="872"/>
      <c r="B477" s="877"/>
      <c r="C477" s="877" t="s">
        <v>548</v>
      </c>
      <c r="D477" s="827"/>
      <c r="E477" s="846"/>
      <c r="F477" s="871"/>
      <c r="G477" s="1221"/>
      <c r="H477" s="867"/>
      <c r="I477" s="867"/>
      <c r="J477" s="867"/>
      <c r="K477" s="867"/>
      <c r="L477" s="867"/>
      <c r="M477" s="86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row>
    <row r="478" spans="1:48" s="865" customFormat="1" ht="25.5">
      <c r="A478" s="872"/>
      <c r="B478" s="820" t="s">
        <v>606</v>
      </c>
      <c r="C478" s="845" t="s">
        <v>547</v>
      </c>
      <c r="D478" s="822" t="s">
        <v>957</v>
      </c>
      <c r="E478" s="839">
        <v>1</v>
      </c>
      <c r="F478" s="876"/>
      <c r="G478" s="1221">
        <f>(E478*F478)</f>
        <v>0</v>
      </c>
      <c r="H478" s="867"/>
      <c r="I478" s="867"/>
      <c r="J478" s="867"/>
      <c r="K478" s="867"/>
      <c r="L478" s="867"/>
      <c r="M478" s="867"/>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row>
    <row r="479" spans="1:48" s="865" customFormat="1" ht="18">
      <c r="A479" s="872"/>
      <c r="B479" s="877"/>
      <c r="C479" s="877" t="s">
        <v>548</v>
      </c>
      <c r="D479" s="827"/>
      <c r="E479" s="846"/>
      <c r="F479" s="871"/>
      <c r="G479" s="1234"/>
      <c r="H479" s="867"/>
      <c r="I479" s="867"/>
      <c r="J479" s="867"/>
      <c r="K479" s="867"/>
      <c r="L479" s="867"/>
      <c r="M479" s="867"/>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row>
    <row r="480" spans="1:48" s="865" customFormat="1" ht="18">
      <c r="A480" s="872"/>
      <c r="B480" s="877"/>
      <c r="C480" s="877"/>
      <c r="D480" s="879"/>
      <c r="E480" s="846"/>
      <c r="F480" s="833"/>
      <c r="G480" s="1231"/>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row>
    <row r="481" spans="1:48">
      <c r="A481" s="849"/>
      <c r="B481" s="850"/>
      <c r="C481" s="851" t="s">
        <v>634</v>
      </c>
      <c r="D481" s="878" t="s">
        <v>629</v>
      </c>
      <c r="E481" s="878"/>
      <c r="F481" s="853"/>
      <c r="G481" s="1230">
        <f>SUM(G433:G480)</f>
        <v>0</v>
      </c>
    </row>
    <row r="482" spans="1:48" s="865" customFormat="1" ht="18">
      <c r="A482" s="872"/>
      <c r="B482" s="872"/>
      <c r="C482" s="873"/>
      <c r="D482" s="874"/>
      <c r="E482" s="875"/>
      <c r="F482" s="833"/>
      <c r="G482" s="1231"/>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row>
    <row r="483" spans="1:48" s="147" customFormat="1" ht="12.75">
      <c r="A483" s="143"/>
      <c r="B483" s="803"/>
      <c r="C483" s="801"/>
      <c r="D483" s="176"/>
      <c r="E483" s="176"/>
      <c r="F483" s="773"/>
      <c r="G483" s="1221"/>
      <c r="H483" s="619"/>
      <c r="I483" s="619"/>
      <c r="J483" s="619"/>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row>
    <row r="484" spans="1:48" s="147" customFormat="1" ht="14.25">
      <c r="A484" s="268"/>
      <c r="B484" s="786"/>
      <c r="C484" s="785" t="s">
        <v>563</v>
      </c>
      <c r="D484" s="862"/>
      <c r="E484" s="862"/>
      <c r="F484" s="853"/>
      <c r="G484" s="1230">
        <f>G481+G427+G373+G320+G208</f>
        <v>0</v>
      </c>
      <c r="H484" s="619"/>
      <c r="I484" s="619"/>
      <c r="J484" s="619"/>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row>
    <row r="485" spans="1:48" s="147" customFormat="1" ht="12.75">
      <c r="A485" s="807"/>
      <c r="B485" s="808"/>
      <c r="C485" s="809"/>
      <c r="D485" s="209"/>
      <c r="E485" s="209"/>
      <c r="F485" s="813"/>
      <c r="G485" s="1226"/>
      <c r="H485" s="619"/>
      <c r="I485" s="619"/>
      <c r="J485" s="619"/>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row>
    <row r="486" spans="1:48" s="147" customFormat="1" ht="12.75">
      <c r="A486" s="807"/>
      <c r="B486" s="808"/>
      <c r="C486" s="809"/>
      <c r="D486" s="209"/>
      <c r="E486" s="209"/>
      <c r="F486" s="813"/>
      <c r="G486" s="1226"/>
      <c r="H486" s="619"/>
      <c r="I486" s="619"/>
      <c r="J486" s="619"/>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row>
    <row r="487" spans="1:48" s="782" customFormat="1">
      <c r="A487" s="783" t="s">
        <v>981</v>
      </c>
      <c r="B487" s="784"/>
      <c r="C487" s="785" t="s">
        <v>564</v>
      </c>
      <c r="D487" s="786"/>
      <c r="E487" s="786"/>
      <c r="F487" s="773"/>
      <c r="G487" s="1221"/>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row>
    <row r="488" spans="1:48" s="782" customFormat="1">
      <c r="A488" s="533"/>
      <c r="B488" s="776"/>
      <c r="C488" s="779"/>
      <c r="D488" s="781"/>
      <c r="E488" s="781"/>
      <c r="F488" s="773"/>
      <c r="G488" s="1221"/>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row>
    <row r="489" spans="1:48" s="793" customFormat="1" ht="25.5">
      <c r="A489" s="788" t="s">
        <v>1090</v>
      </c>
      <c r="B489" s="789"/>
      <c r="C489" s="790" t="s">
        <v>565</v>
      </c>
      <c r="D489" s="791"/>
      <c r="E489" s="792"/>
      <c r="F489" s="798"/>
      <c r="G489" s="1224"/>
      <c r="H489" s="794"/>
      <c r="I489" s="794"/>
      <c r="J489" s="794"/>
      <c r="K489" s="794"/>
      <c r="L489" s="794"/>
      <c r="M489" s="794"/>
      <c r="N489" s="794"/>
      <c r="O489" s="794"/>
      <c r="P489" s="794"/>
      <c r="Q489" s="794"/>
      <c r="R489" s="794"/>
      <c r="S489" s="794"/>
      <c r="T489" s="794"/>
      <c r="U489" s="794"/>
      <c r="V489" s="794"/>
      <c r="W489" s="794"/>
      <c r="X489" s="794"/>
      <c r="Y489" s="794"/>
      <c r="Z489" s="794"/>
      <c r="AA489" s="794"/>
      <c r="AB489" s="794"/>
      <c r="AC489" s="794"/>
      <c r="AD489" s="794"/>
      <c r="AE489" s="794"/>
      <c r="AF489" s="794"/>
      <c r="AG489" s="794"/>
      <c r="AH489" s="794"/>
      <c r="AI489" s="794"/>
      <c r="AJ489" s="794"/>
      <c r="AK489" s="794"/>
      <c r="AL489" s="794"/>
      <c r="AM489" s="794"/>
      <c r="AN489" s="794"/>
      <c r="AO489" s="794"/>
      <c r="AP489" s="794"/>
      <c r="AQ489" s="794"/>
      <c r="AR489" s="794"/>
      <c r="AS489" s="794"/>
      <c r="AT489" s="794"/>
      <c r="AU489" s="794"/>
      <c r="AV489" s="794"/>
    </row>
    <row r="490" spans="1:48" s="799" customFormat="1" ht="18">
      <c r="A490" s="814"/>
      <c r="B490" s="796"/>
      <c r="C490" s="797"/>
      <c r="D490" s="791"/>
      <c r="E490" s="792"/>
      <c r="F490" s="798"/>
      <c r="G490" s="1224"/>
    </row>
    <row r="491" spans="1:48" s="865" customFormat="1" ht="18">
      <c r="A491" s="819" t="s">
        <v>945</v>
      </c>
      <c r="B491" s="864"/>
      <c r="C491" s="796" t="s">
        <v>211</v>
      </c>
      <c r="D491" s="827"/>
      <c r="E491" s="834"/>
      <c r="F491" s="833"/>
      <c r="G491" s="123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row>
    <row r="492" spans="1:48" s="865" customFormat="1" ht="18">
      <c r="A492" s="819"/>
      <c r="B492" s="796"/>
      <c r="C492" s="821"/>
      <c r="D492" s="827"/>
      <c r="E492" s="834"/>
      <c r="F492" s="833"/>
      <c r="G492" s="1231"/>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row>
    <row r="493" spans="1:48" s="865" customFormat="1" ht="38.25">
      <c r="A493" s="819"/>
      <c r="B493" s="820" t="s">
        <v>606</v>
      </c>
      <c r="C493" s="835" t="s">
        <v>566</v>
      </c>
      <c r="D493" s="822" t="s">
        <v>957</v>
      </c>
      <c r="E493" s="834">
        <v>2</v>
      </c>
      <c r="F493" s="836"/>
      <c r="G493" s="1221">
        <f>(E493*F493)</f>
        <v>0</v>
      </c>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row>
    <row r="494" spans="1:48" s="865" customFormat="1" ht="18">
      <c r="A494" s="819"/>
      <c r="B494" s="829"/>
      <c r="C494" s="835" t="s">
        <v>567</v>
      </c>
      <c r="D494" s="880"/>
      <c r="E494" s="834"/>
      <c r="F494" s="833"/>
      <c r="G494" s="1221"/>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row>
    <row r="495" spans="1:48" s="865" customFormat="1" ht="18">
      <c r="A495" s="819"/>
      <c r="B495" s="820" t="s">
        <v>606</v>
      </c>
      <c r="C495" s="829" t="s">
        <v>568</v>
      </c>
      <c r="D495" s="822" t="s">
        <v>957</v>
      </c>
      <c r="E495" s="834">
        <v>1</v>
      </c>
      <c r="F495" s="836"/>
      <c r="G495" s="1221">
        <f>(E495*F495)</f>
        <v>0</v>
      </c>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row>
    <row r="496" spans="1:48" s="865" customFormat="1" ht="18">
      <c r="A496" s="819"/>
      <c r="B496" s="821"/>
      <c r="C496" s="837" t="s">
        <v>569</v>
      </c>
      <c r="D496" s="881"/>
      <c r="E496" s="823"/>
      <c r="F496" s="833"/>
      <c r="G496" s="1221"/>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row>
    <row r="497" spans="1:48" s="865" customFormat="1" ht="18">
      <c r="A497" s="819"/>
      <c r="B497" s="820" t="s">
        <v>606</v>
      </c>
      <c r="C497" s="829" t="s">
        <v>550</v>
      </c>
      <c r="D497" s="822" t="s">
        <v>957</v>
      </c>
      <c r="E497" s="834">
        <v>2</v>
      </c>
      <c r="F497" s="836"/>
      <c r="G497" s="1221">
        <f>(E497*F497)</f>
        <v>0</v>
      </c>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row>
    <row r="498" spans="1:48" s="865" customFormat="1" ht="18">
      <c r="A498" s="819"/>
      <c r="B498" s="821"/>
      <c r="C498" s="837" t="s">
        <v>215</v>
      </c>
      <c r="D498" s="881"/>
      <c r="E498" s="823"/>
      <c r="F498" s="833"/>
      <c r="G498" s="1221"/>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row>
    <row r="499" spans="1:48" s="865" customFormat="1" ht="25.5">
      <c r="A499" s="819"/>
      <c r="B499" s="820" t="s">
        <v>606</v>
      </c>
      <c r="C499" s="829" t="s">
        <v>570</v>
      </c>
      <c r="D499" s="822" t="s">
        <v>957</v>
      </c>
      <c r="E499" s="834">
        <v>2</v>
      </c>
      <c r="F499" s="773"/>
      <c r="G499" s="1221">
        <f>(E499*F499)</f>
        <v>0</v>
      </c>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row>
    <row r="500" spans="1:48" s="865" customFormat="1" ht="18">
      <c r="A500" s="819"/>
      <c r="B500" s="829"/>
      <c r="C500" s="835" t="s">
        <v>571</v>
      </c>
      <c r="D500" s="880"/>
      <c r="E500" s="834"/>
      <c r="F500" s="833"/>
      <c r="G500" s="1221"/>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row>
    <row r="501" spans="1:48" s="865" customFormat="1" ht="18">
      <c r="A501" s="819"/>
      <c r="B501" s="820" t="s">
        <v>606</v>
      </c>
      <c r="C501" s="829" t="s">
        <v>214</v>
      </c>
      <c r="D501" s="822" t="s">
        <v>957</v>
      </c>
      <c r="E501" s="834">
        <v>2</v>
      </c>
      <c r="F501" s="836"/>
      <c r="G501" s="1221">
        <f>(E501*F501)</f>
        <v>0</v>
      </c>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row>
    <row r="502" spans="1:48" s="865" customFormat="1" ht="18">
      <c r="A502" s="819"/>
      <c r="B502" s="821"/>
      <c r="C502" s="837" t="s">
        <v>215</v>
      </c>
      <c r="D502" s="881"/>
      <c r="E502" s="823"/>
      <c r="F502" s="833"/>
      <c r="G502" s="1231"/>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row>
    <row r="503" spans="1:48" s="865" customFormat="1" ht="18">
      <c r="A503" s="819"/>
      <c r="B503" s="821"/>
      <c r="C503" s="821"/>
      <c r="D503" s="827"/>
      <c r="E503" s="834"/>
      <c r="F503" s="833"/>
      <c r="G503" s="1231"/>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row>
    <row r="504" spans="1:48">
      <c r="A504" s="849"/>
      <c r="B504" s="850"/>
      <c r="C504" s="851" t="s">
        <v>634</v>
      </c>
      <c r="D504" s="878" t="s">
        <v>629</v>
      </c>
      <c r="E504" s="878"/>
      <c r="F504" s="853"/>
      <c r="G504" s="1230">
        <f>SUM(G493:G503)</f>
        <v>0</v>
      </c>
    </row>
    <row r="505" spans="1:48" s="865" customFormat="1" ht="18">
      <c r="A505" s="819"/>
      <c r="B505" s="821"/>
      <c r="C505" s="821"/>
      <c r="D505" s="827"/>
      <c r="E505" s="834"/>
      <c r="F505" s="833"/>
      <c r="G505" s="1231"/>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row>
    <row r="506" spans="1:48" s="793" customFormat="1" ht="25.5">
      <c r="A506" s="788" t="s">
        <v>1001</v>
      </c>
      <c r="B506" s="789"/>
      <c r="C506" s="790" t="s">
        <v>572</v>
      </c>
      <c r="D506" s="791"/>
      <c r="E506" s="792"/>
      <c r="F506" s="798"/>
      <c r="G506" s="1224"/>
      <c r="H506" s="794"/>
      <c r="I506" s="794"/>
      <c r="J506" s="794"/>
      <c r="K506" s="794"/>
      <c r="L506" s="794"/>
      <c r="M506" s="794"/>
      <c r="N506" s="794"/>
      <c r="O506" s="794"/>
      <c r="P506" s="794"/>
      <c r="Q506" s="794"/>
      <c r="R506" s="794"/>
      <c r="S506" s="794"/>
      <c r="T506" s="794"/>
      <c r="U506" s="794"/>
      <c r="V506" s="794"/>
      <c r="W506" s="794"/>
      <c r="X506" s="794"/>
      <c r="Y506" s="794"/>
      <c r="Z506" s="794"/>
      <c r="AA506" s="794"/>
      <c r="AB506" s="794"/>
      <c r="AC506" s="794"/>
      <c r="AD506" s="794"/>
      <c r="AE506" s="794"/>
      <c r="AF506" s="794"/>
      <c r="AG506" s="794"/>
      <c r="AH506" s="794"/>
      <c r="AI506" s="794"/>
      <c r="AJ506" s="794"/>
      <c r="AK506" s="794"/>
      <c r="AL506" s="794"/>
      <c r="AM506" s="794"/>
      <c r="AN506" s="794"/>
      <c r="AO506" s="794"/>
      <c r="AP506" s="794"/>
      <c r="AQ506" s="794"/>
      <c r="AR506" s="794"/>
      <c r="AS506" s="794"/>
      <c r="AT506" s="794"/>
      <c r="AU506" s="794"/>
      <c r="AV506" s="794"/>
    </row>
    <row r="507" spans="1:48" s="865" customFormat="1" ht="18">
      <c r="A507" s="819"/>
      <c r="B507" s="821"/>
      <c r="C507" s="821"/>
      <c r="D507" s="827"/>
      <c r="E507" s="834"/>
      <c r="F507" s="833"/>
      <c r="G507" s="1231"/>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row>
    <row r="508" spans="1:48" s="883" customFormat="1" ht="18">
      <c r="A508" s="882" t="s">
        <v>945</v>
      </c>
      <c r="B508" s="789"/>
      <c r="C508" s="788" t="s">
        <v>573</v>
      </c>
      <c r="D508" s="791" t="s">
        <v>739</v>
      </c>
      <c r="E508" s="792">
        <v>1</v>
      </c>
      <c r="F508" s="836"/>
      <c r="G508" s="1221">
        <f>(E508*F508)</f>
        <v>0</v>
      </c>
      <c r="H508"/>
      <c r="I508"/>
      <c r="J508"/>
      <c r="K508" s="799"/>
      <c r="L508" s="799"/>
      <c r="M508" s="799"/>
      <c r="N508" s="799"/>
      <c r="O508" s="799"/>
      <c r="P508" s="799"/>
      <c r="Q508" s="799"/>
      <c r="R508" s="799"/>
      <c r="S508" s="799"/>
      <c r="T508" s="799"/>
      <c r="U508" s="799"/>
      <c r="V508" s="799"/>
      <c r="W508" s="799"/>
      <c r="X508" s="799"/>
      <c r="Y508" s="799"/>
      <c r="Z508" s="799"/>
      <c r="AA508" s="799"/>
      <c r="AB508" s="799"/>
      <c r="AC508" s="799"/>
      <c r="AD508" s="799"/>
      <c r="AE508" s="799"/>
      <c r="AF508" s="799"/>
      <c r="AG508" s="799"/>
      <c r="AH508" s="799"/>
      <c r="AI508" s="799"/>
      <c r="AJ508" s="799"/>
      <c r="AK508" s="799"/>
      <c r="AL508" s="799"/>
      <c r="AM508" s="799"/>
      <c r="AN508" s="799"/>
      <c r="AO508" s="799"/>
      <c r="AP508" s="799"/>
      <c r="AQ508" s="799"/>
      <c r="AR508" s="799"/>
      <c r="AS508" s="799"/>
      <c r="AT508" s="799"/>
      <c r="AU508" s="799"/>
      <c r="AV508" s="799"/>
    </row>
    <row r="509" spans="1:48" s="865" customFormat="1" ht="18">
      <c r="A509" s="819"/>
      <c r="B509" s="821"/>
      <c r="C509" s="821" t="s">
        <v>574</v>
      </c>
      <c r="D509" s="827"/>
      <c r="E509" s="834"/>
      <c r="F509" s="833"/>
      <c r="G509" s="1231"/>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row>
    <row r="510" spans="1:48" s="865" customFormat="1" ht="18">
      <c r="A510" s="819"/>
      <c r="B510" s="884"/>
      <c r="C510" s="885" t="s">
        <v>575</v>
      </c>
      <c r="D510" s="886"/>
      <c r="E510" s="834"/>
      <c r="F510" s="833"/>
      <c r="G510" s="1231"/>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row>
    <row r="511" spans="1:48" s="865" customFormat="1" ht="18">
      <c r="A511" s="819"/>
      <c r="B511" s="884"/>
      <c r="C511" s="835" t="s">
        <v>576</v>
      </c>
      <c r="D511" s="886"/>
      <c r="E511" s="834"/>
      <c r="F511" s="833"/>
      <c r="G511" s="123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row>
    <row r="512" spans="1:48" s="865" customFormat="1" ht="18">
      <c r="A512" s="819"/>
      <c r="B512" s="887"/>
      <c r="C512" s="835" t="s">
        <v>577</v>
      </c>
      <c r="D512" s="886"/>
      <c r="E512" s="834"/>
      <c r="F512" s="833"/>
      <c r="G512" s="1231"/>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row>
    <row r="513" spans="1:48" s="865" customFormat="1" ht="18">
      <c r="A513" s="819"/>
      <c r="B513" s="887"/>
      <c r="C513" s="835" t="s">
        <v>578</v>
      </c>
      <c r="D513" s="886"/>
      <c r="E513" s="834"/>
      <c r="F513" s="833"/>
      <c r="G513" s="1231"/>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row>
    <row r="514" spans="1:48" s="865" customFormat="1" ht="18">
      <c r="A514" s="819"/>
      <c r="B514" s="887"/>
      <c r="C514" s="887" t="s">
        <v>579</v>
      </c>
      <c r="D514" s="886"/>
      <c r="E514" s="834"/>
      <c r="F514" s="833"/>
      <c r="G514" s="1231"/>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row>
    <row r="515" spans="1:48" s="865" customFormat="1" ht="18">
      <c r="A515" s="819"/>
      <c r="B515" s="887"/>
      <c r="C515" s="887" t="s">
        <v>580</v>
      </c>
      <c r="D515" s="886"/>
      <c r="E515" s="834"/>
      <c r="F515" s="833"/>
      <c r="G515" s="1231"/>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row>
    <row r="516" spans="1:48" s="865" customFormat="1" ht="18">
      <c r="A516" s="819"/>
      <c r="B516" s="887"/>
      <c r="C516" s="887" t="s">
        <v>581</v>
      </c>
      <c r="D516" s="886"/>
      <c r="E516" s="834"/>
      <c r="F516" s="833"/>
      <c r="G516" s="1231"/>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row>
    <row r="517" spans="1:48" s="865" customFormat="1" ht="18">
      <c r="A517" s="819"/>
      <c r="B517" s="887"/>
      <c r="C517" s="887" t="s">
        <v>582</v>
      </c>
      <c r="D517" s="886"/>
      <c r="E517" s="834"/>
      <c r="F517" s="833"/>
      <c r="G517" s="1231"/>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row>
    <row r="518" spans="1:48" s="865" customFormat="1" ht="18">
      <c r="A518" s="819"/>
      <c r="B518" s="887"/>
      <c r="C518" s="887" t="s">
        <v>583</v>
      </c>
      <c r="D518" s="886"/>
      <c r="E518" s="834"/>
      <c r="F518" s="833"/>
      <c r="G518" s="1231"/>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row>
    <row r="519" spans="1:48" s="865" customFormat="1" ht="18">
      <c r="A519" s="819"/>
      <c r="B519" s="887"/>
      <c r="C519" s="887" t="s">
        <v>584</v>
      </c>
      <c r="D519" s="886"/>
      <c r="E519" s="834"/>
      <c r="F519" s="833"/>
      <c r="G519" s="1231"/>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row>
    <row r="520" spans="1:48" s="865" customFormat="1" ht="18">
      <c r="A520" s="819"/>
      <c r="B520" s="887"/>
      <c r="C520" s="887" t="s">
        <v>585</v>
      </c>
      <c r="D520" s="886"/>
      <c r="E520" s="834"/>
      <c r="F520" s="833"/>
      <c r="G520" s="1231"/>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row>
    <row r="521" spans="1:48" s="865" customFormat="1" ht="18">
      <c r="A521" s="819"/>
      <c r="B521" s="887"/>
      <c r="C521" s="887" t="s">
        <v>586</v>
      </c>
      <c r="D521" s="886"/>
      <c r="E521" s="834"/>
      <c r="F521" s="833"/>
      <c r="G521" s="123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row>
    <row r="522" spans="1:48" s="865" customFormat="1" ht="18">
      <c r="A522" s="819"/>
      <c r="B522" s="887"/>
      <c r="C522" s="887" t="s">
        <v>587</v>
      </c>
      <c r="D522" s="886"/>
      <c r="E522" s="834"/>
      <c r="F522" s="833"/>
      <c r="G522" s="1231"/>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row>
    <row r="523" spans="1:48" s="889" customFormat="1" ht="18">
      <c r="A523" s="819"/>
      <c r="B523" s="820"/>
      <c r="C523" s="888"/>
      <c r="D523" s="886"/>
      <c r="E523" s="834"/>
      <c r="F523" s="833"/>
      <c r="G523" s="1231"/>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row>
    <row r="524" spans="1:48" s="883" customFormat="1" ht="18">
      <c r="A524" s="882" t="s">
        <v>947</v>
      </c>
      <c r="B524" s="789"/>
      <c r="C524" s="788" t="s">
        <v>588</v>
      </c>
      <c r="D524" s="791" t="s">
        <v>739</v>
      </c>
      <c r="E524" s="792">
        <v>1</v>
      </c>
      <c r="F524" s="773"/>
      <c r="G524" s="1221">
        <f>(E524*F524)</f>
        <v>0</v>
      </c>
      <c r="H524" s="799"/>
      <c r="I524" s="799"/>
      <c r="J524" s="799"/>
      <c r="K524" s="799"/>
      <c r="L524" s="799"/>
      <c r="M524" s="799"/>
      <c r="N524" s="799"/>
      <c r="O524" s="799"/>
      <c r="P524" s="799"/>
      <c r="Q524" s="799"/>
      <c r="R524" s="799"/>
      <c r="S524" s="799"/>
      <c r="T524" s="799"/>
      <c r="U524" s="799"/>
      <c r="V524" s="799"/>
      <c r="W524" s="799"/>
      <c r="X524" s="799"/>
      <c r="Y524" s="799"/>
      <c r="Z524" s="799"/>
      <c r="AA524" s="799"/>
      <c r="AB524" s="799"/>
      <c r="AC524" s="799"/>
      <c r="AD524" s="799"/>
      <c r="AE524" s="799"/>
      <c r="AF524" s="799"/>
      <c r="AG524" s="799"/>
      <c r="AH524" s="799"/>
      <c r="AI524" s="799"/>
      <c r="AJ524" s="799"/>
      <c r="AK524" s="799"/>
      <c r="AL524" s="799"/>
      <c r="AM524" s="799"/>
      <c r="AN524" s="799"/>
      <c r="AO524" s="799"/>
      <c r="AP524" s="799"/>
      <c r="AQ524" s="799"/>
      <c r="AR524" s="799"/>
      <c r="AS524" s="799"/>
      <c r="AT524" s="799"/>
      <c r="AU524" s="799"/>
      <c r="AV524" s="799"/>
    </row>
    <row r="525" spans="1:48" s="889" customFormat="1" ht="18">
      <c r="A525" s="819"/>
      <c r="B525" s="857" t="s">
        <v>606</v>
      </c>
      <c r="C525" s="890" t="s">
        <v>589</v>
      </c>
      <c r="D525" s="822" t="s">
        <v>957</v>
      </c>
      <c r="E525" s="834">
        <v>1</v>
      </c>
      <c r="F525" s="833"/>
      <c r="G525" s="1221">
        <f>(E525*F525)</f>
        <v>0</v>
      </c>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row>
    <row r="526" spans="1:48" s="889" customFormat="1" ht="25.5">
      <c r="A526" s="819"/>
      <c r="B526" s="820"/>
      <c r="C526" s="826" t="s">
        <v>590</v>
      </c>
      <c r="D526" s="886"/>
      <c r="E526" s="834"/>
      <c r="F526" s="833"/>
      <c r="G526" s="1231"/>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row>
    <row r="527" spans="1:48" s="889" customFormat="1" ht="18">
      <c r="A527" s="819"/>
      <c r="B527" s="857" t="s">
        <v>606</v>
      </c>
      <c r="C527" s="826" t="s">
        <v>591</v>
      </c>
      <c r="D527" s="822" t="s">
        <v>957</v>
      </c>
      <c r="E527" s="834">
        <v>1</v>
      </c>
      <c r="F527" s="833"/>
      <c r="G527" s="1221">
        <f>(E527*F527)</f>
        <v>0</v>
      </c>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row>
    <row r="528" spans="1:48" s="889" customFormat="1" ht="25.5">
      <c r="A528" s="819"/>
      <c r="B528" s="820"/>
      <c r="C528" s="888" t="s">
        <v>592</v>
      </c>
      <c r="D528" s="886"/>
      <c r="E528" s="834"/>
      <c r="F528" s="833"/>
      <c r="G528" s="1231"/>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row>
    <row r="529" spans="1:48" s="889" customFormat="1" ht="25.5">
      <c r="A529" s="819"/>
      <c r="B529" s="857" t="s">
        <v>606</v>
      </c>
      <c r="C529" s="888" t="s">
        <v>0</v>
      </c>
      <c r="D529" s="822" t="s">
        <v>957</v>
      </c>
      <c r="E529" s="834">
        <v>1</v>
      </c>
      <c r="F529" s="833"/>
      <c r="G529" s="1221">
        <f>(E529*F529)</f>
        <v>0</v>
      </c>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row>
    <row r="530" spans="1:48" s="889" customFormat="1" ht="18">
      <c r="A530" s="819"/>
      <c r="B530" s="885"/>
      <c r="C530" s="829" t="s">
        <v>1</v>
      </c>
      <c r="D530" s="886"/>
      <c r="E530" s="834"/>
      <c r="F530" s="833"/>
      <c r="G530" s="1231"/>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row>
    <row r="531" spans="1:48" s="889" customFormat="1" ht="25.5">
      <c r="A531" s="819"/>
      <c r="B531" s="857" t="s">
        <v>606</v>
      </c>
      <c r="C531" s="888" t="s">
        <v>2</v>
      </c>
      <c r="D531" s="822" t="s">
        <v>957</v>
      </c>
      <c r="E531" s="834">
        <v>1</v>
      </c>
      <c r="F531" s="833"/>
      <c r="G531" s="1221">
        <f>(E531*F531)</f>
        <v>0</v>
      </c>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row>
    <row r="532" spans="1:48" s="889" customFormat="1" ht="18">
      <c r="A532" s="819"/>
      <c r="B532" s="885"/>
      <c r="C532" s="829" t="s">
        <v>3</v>
      </c>
      <c r="D532" s="886"/>
      <c r="E532" s="834"/>
      <c r="F532" s="833"/>
      <c r="G532" s="1231"/>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row>
    <row r="533" spans="1:48" s="889" customFormat="1" ht="7.5" customHeight="1">
      <c r="A533" s="819"/>
      <c r="B533" s="820"/>
      <c r="C533" s="888"/>
      <c r="D533" s="886"/>
      <c r="E533" s="834"/>
      <c r="F533" s="833"/>
      <c r="G533" s="1231"/>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row>
    <row r="534" spans="1:48" s="889" customFormat="1" ht="25.5">
      <c r="A534" s="819"/>
      <c r="B534" s="857" t="s">
        <v>606</v>
      </c>
      <c r="C534" s="888" t="s">
        <v>4</v>
      </c>
      <c r="D534" s="822" t="s">
        <v>957</v>
      </c>
      <c r="E534" s="834">
        <v>1</v>
      </c>
      <c r="F534" s="833"/>
      <c r="G534" s="1221">
        <f>(E534*F534)</f>
        <v>0</v>
      </c>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row>
    <row r="535" spans="1:48" s="889" customFormat="1" ht="18">
      <c r="A535" s="819"/>
      <c r="B535" s="820"/>
      <c r="C535" s="829" t="s">
        <v>5</v>
      </c>
      <c r="D535" s="886"/>
      <c r="E535" s="834"/>
      <c r="F535" s="833"/>
      <c r="G535" s="1231"/>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row>
    <row r="536" spans="1:48" s="889" customFormat="1" ht="18">
      <c r="A536" s="819"/>
      <c r="B536" s="820"/>
      <c r="C536" s="829"/>
      <c r="D536" s="886"/>
      <c r="E536" s="834"/>
      <c r="F536" s="833"/>
      <c r="G536" s="1231"/>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row>
    <row r="537" spans="1:48" s="816" customFormat="1" ht="25.5">
      <c r="A537" s="795" t="s">
        <v>949</v>
      </c>
      <c r="B537" s="789"/>
      <c r="C537" s="855" t="s">
        <v>6</v>
      </c>
      <c r="D537" s="791" t="s">
        <v>739</v>
      </c>
      <c r="E537" s="792">
        <v>1</v>
      </c>
      <c r="F537" s="815"/>
      <c r="G537" s="1221">
        <f>(E537*F537)</f>
        <v>0</v>
      </c>
      <c r="H537" s="799"/>
      <c r="I537" s="799"/>
      <c r="J537" s="799"/>
      <c r="K537" s="799"/>
      <c r="L537" s="799"/>
      <c r="M537" s="799"/>
      <c r="N537" s="799"/>
      <c r="O537" s="799"/>
      <c r="P537" s="799"/>
      <c r="Q537" s="799"/>
      <c r="R537" s="799"/>
      <c r="S537" s="799"/>
      <c r="T537" s="799"/>
      <c r="U537" s="799"/>
      <c r="V537" s="799"/>
      <c r="W537" s="799"/>
      <c r="X537" s="799"/>
      <c r="Y537" s="799"/>
      <c r="Z537" s="799"/>
      <c r="AA537" s="799"/>
      <c r="AB537" s="799"/>
      <c r="AC537" s="799"/>
      <c r="AD537" s="799"/>
      <c r="AE537" s="799"/>
      <c r="AF537" s="799"/>
      <c r="AG537" s="799"/>
      <c r="AH537" s="799"/>
      <c r="AI537" s="799"/>
      <c r="AJ537" s="799"/>
      <c r="AK537" s="799"/>
      <c r="AL537" s="799"/>
      <c r="AM537" s="799"/>
      <c r="AN537" s="799"/>
      <c r="AO537" s="799"/>
      <c r="AP537" s="799"/>
      <c r="AQ537" s="799"/>
      <c r="AR537" s="799"/>
      <c r="AS537" s="799"/>
      <c r="AT537" s="799"/>
      <c r="AU537" s="799"/>
      <c r="AV537" s="799"/>
    </row>
    <row r="538" spans="1:48" s="859" customFormat="1" ht="63.75">
      <c r="A538" s="891"/>
      <c r="B538" s="857" t="s">
        <v>606</v>
      </c>
      <c r="C538" s="837" t="s">
        <v>7</v>
      </c>
      <c r="D538" s="822"/>
      <c r="E538" s="834"/>
      <c r="F538" s="858"/>
      <c r="G538" s="1232"/>
      <c r="H538" s="901"/>
      <c r="I538" s="901"/>
      <c r="J538" s="901"/>
      <c r="K538" s="901"/>
      <c r="L538" s="901"/>
      <c r="M538" s="901"/>
      <c r="N538" s="901"/>
      <c r="O538" s="901"/>
      <c r="P538" s="901"/>
      <c r="Q538" s="901"/>
      <c r="R538" s="901"/>
      <c r="S538" s="901"/>
      <c r="T538" s="901"/>
      <c r="U538" s="901"/>
      <c r="V538" s="901"/>
      <c r="W538" s="901"/>
      <c r="X538" s="901"/>
      <c r="Y538" s="901"/>
      <c r="Z538" s="901"/>
      <c r="AA538" s="901"/>
      <c r="AB538" s="901"/>
      <c r="AC538" s="901"/>
      <c r="AD538" s="901"/>
      <c r="AE538" s="901"/>
      <c r="AF538" s="901"/>
      <c r="AG538" s="901"/>
      <c r="AH538" s="901"/>
      <c r="AI538" s="901"/>
      <c r="AJ538" s="901"/>
      <c r="AK538" s="901"/>
      <c r="AL538" s="901"/>
      <c r="AM538" s="901"/>
      <c r="AN538" s="901"/>
      <c r="AO538" s="901"/>
      <c r="AP538" s="901"/>
      <c r="AQ538" s="901"/>
      <c r="AR538" s="901"/>
      <c r="AS538" s="901"/>
      <c r="AT538" s="901"/>
      <c r="AU538" s="901"/>
      <c r="AV538" s="901"/>
    </row>
    <row r="539" spans="1:48" s="859" customFormat="1" ht="6.75" customHeight="1">
      <c r="A539" s="891"/>
      <c r="B539" s="857"/>
      <c r="C539" s="837"/>
      <c r="D539" s="822"/>
      <c r="E539" s="834"/>
      <c r="F539" s="858"/>
      <c r="G539" s="1232"/>
      <c r="H539" s="901"/>
      <c r="I539" s="901"/>
      <c r="J539" s="901"/>
      <c r="K539" s="901"/>
      <c r="L539" s="901"/>
      <c r="M539" s="901"/>
      <c r="N539" s="901"/>
      <c r="O539" s="901"/>
      <c r="P539" s="901"/>
      <c r="Q539" s="901"/>
      <c r="R539" s="901"/>
      <c r="S539" s="901"/>
      <c r="T539" s="901"/>
      <c r="U539" s="901"/>
      <c r="V539" s="901"/>
      <c r="W539" s="901"/>
      <c r="X539" s="901"/>
      <c r="Y539" s="901"/>
      <c r="Z539" s="901"/>
      <c r="AA539" s="901"/>
      <c r="AB539" s="901"/>
      <c r="AC539" s="901"/>
      <c r="AD539" s="901"/>
      <c r="AE539" s="901"/>
      <c r="AF539" s="901"/>
      <c r="AG539" s="901"/>
      <c r="AH539" s="901"/>
      <c r="AI539" s="901"/>
      <c r="AJ539" s="901"/>
      <c r="AK539" s="901"/>
      <c r="AL539" s="901"/>
      <c r="AM539" s="901"/>
      <c r="AN539" s="901"/>
      <c r="AO539" s="901"/>
      <c r="AP539" s="901"/>
      <c r="AQ539" s="901"/>
      <c r="AR539" s="901"/>
      <c r="AS539" s="901"/>
      <c r="AT539" s="901"/>
      <c r="AU539" s="901"/>
      <c r="AV539" s="901"/>
    </row>
    <row r="540" spans="1:48" s="859" customFormat="1" ht="18">
      <c r="A540" s="891"/>
      <c r="B540" s="857" t="s">
        <v>606</v>
      </c>
      <c r="C540" s="837" t="s">
        <v>8</v>
      </c>
      <c r="D540" s="827"/>
      <c r="E540" s="892"/>
      <c r="F540" s="815"/>
      <c r="G540" s="1227"/>
      <c r="H540" s="901"/>
      <c r="I540" s="901"/>
      <c r="J540" s="901"/>
      <c r="K540" s="901"/>
      <c r="L540" s="901"/>
      <c r="M540" s="901"/>
      <c r="N540" s="901"/>
      <c r="O540" s="901"/>
      <c r="P540" s="901"/>
      <c r="Q540" s="901"/>
      <c r="R540" s="901"/>
      <c r="S540" s="901"/>
      <c r="T540" s="901"/>
      <c r="U540" s="901"/>
      <c r="V540" s="901"/>
      <c r="W540" s="901"/>
      <c r="X540" s="901"/>
      <c r="Y540" s="901"/>
      <c r="Z540" s="901"/>
      <c r="AA540" s="901"/>
      <c r="AB540" s="901"/>
      <c r="AC540" s="901"/>
      <c r="AD540" s="901"/>
      <c r="AE540" s="901"/>
      <c r="AF540" s="901"/>
      <c r="AG540" s="901"/>
      <c r="AH540" s="901"/>
      <c r="AI540" s="901"/>
      <c r="AJ540" s="901"/>
      <c r="AK540" s="901"/>
      <c r="AL540" s="901"/>
      <c r="AM540" s="901"/>
      <c r="AN540" s="901"/>
      <c r="AO540" s="901"/>
      <c r="AP540" s="901"/>
      <c r="AQ540" s="901"/>
      <c r="AR540" s="901"/>
      <c r="AS540" s="901"/>
      <c r="AT540" s="901"/>
      <c r="AU540" s="901"/>
      <c r="AV540" s="901"/>
    </row>
    <row r="541" spans="1:48" s="859" customFormat="1" ht="89.25">
      <c r="A541" s="891"/>
      <c r="B541" s="857" t="s">
        <v>606</v>
      </c>
      <c r="C541" s="837" t="s">
        <v>9</v>
      </c>
      <c r="D541" s="827"/>
      <c r="E541" s="892"/>
      <c r="F541" s="815"/>
      <c r="G541" s="1227"/>
      <c r="H541" s="901"/>
      <c r="I541" s="901"/>
      <c r="J541" s="901"/>
      <c r="K541" s="901"/>
      <c r="L541" s="901"/>
      <c r="M541" s="901"/>
      <c r="N541" s="901"/>
      <c r="O541" s="901"/>
      <c r="P541" s="901"/>
      <c r="Q541" s="901"/>
      <c r="R541" s="901"/>
      <c r="S541" s="901"/>
      <c r="T541" s="901"/>
      <c r="U541" s="901"/>
      <c r="V541" s="901"/>
      <c r="W541" s="901"/>
      <c r="X541" s="901"/>
      <c r="Y541" s="901"/>
      <c r="Z541" s="901"/>
      <c r="AA541" s="901"/>
      <c r="AB541" s="901"/>
      <c r="AC541" s="901"/>
      <c r="AD541" s="901"/>
      <c r="AE541" s="901"/>
      <c r="AF541" s="901"/>
      <c r="AG541" s="901"/>
      <c r="AH541" s="901"/>
      <c r="AI541" s="901"/>
      <c r="AJ541" s="901"/>
      <c r="AK541" s="901"/>
      <c r="AL541" s="901"/>
      <c r="AM541" s="901"/>
      <c r="AN541" s="901"/>
      <c r="AO541" s="901"/>
      <c r="AP541" s="901"/>
      <c r="AQ541" s="901"/>
      <c r="AR541" s="901"/>
      <c r="AS541" s="901"/>
      <c r="AT541" s="901"/>
      <c r="AU541" s="901"/>
      <c r="AV541" s="901"/>
    </row>
    <row r="542" spans="1:48" s="859" customFormat="1" ht="25.5">
      <c r="A542" s="891"/>
      <c r="B542" s="857" t="s">
        <v>606</v>
      </c>
      <c r="C542" s="837" t="s">
        <v>10</v>
      </c>
      <c r="D542" s="827"/>
      <c r="E542" s="892"/>
      <c r="F542" s="815"/>
      <c r="G542" s="1227"/>
      <c r="H542" s="901"/>
      <c r="I542" s="901"/>
      <c r="J542" s="901"/>
      <c r="K542" s="901"/>
      <c r="L542" s="901"/>
      <c r="M542" s="901"/>
      <c r="N542" s="901"/>
      <c r="O542" s="901"/>
      <c r="P542" s="901"/>
      <c r="Q542" s="901"/>
      <c r="R542" s="901"/>
      <c r="S542" s="901"/>
      <c r="T542" s="901"/>
      <c r="U542" s="901"/>
      <c r="V542" s="901"/>
      <c r="W542" s="901"/>
      <c r="X542" s="901"/>
      <c r="Y542" s="901"/>
      <c r="Z542" s="901"/>
      <c r="AA542" s="901"/>
      <c r="AB542" s="901"/>
      <c r="AC542" s="901"/>
      <c r="AD542" s="901"/>
      <c r="AE542" s="901"/>
      <c r="AF542" s="901"/>
      <c r="AG542" s="901"/>
      <c r="AH542" s="901"/>
      <c r="AI542" s="901"/>
      <c r="AJ542" s="901"/>
      <c r="AK542" s="901"/>
      <c r="AL542" s="901"/>
      <c r="AM542" s="901"/>
      <c r="AN542" s="901"/>
      <c r="AO542" s="901"/>
      <c r="AP542" s="901"/>
      <c r="AQ542" s="901"/>
      <c r="AR542" s="901"/>
      <c r="AS542" s="901"/>
      <c r="AT542" s="901"/>
      <c r="AU542" s="901"/>
      <c r="AV542" s="901"/>
    </row>
    <row r="543" spans="1:48" s="859" customFormat="1" ht="25.5">
      <c r="A543" s="891"/>
      <c r="B543" s="857" t="s">
        <v>606</v>
      </c>
      <c r="C543" s="837" t="s">
        <v>11</v>
      </c>
      <c r="D543" s="827"/>
      <c r="E543" s="892"/>
      <c r="F543" s="815"/>
      <c r="G543" s="1227"/>
      <c r="H543" s="901"/>
      <c r="I543" s="901"/>
      <c r="J543" s="901"/>
      <c r="K543" s="901"/>
      <c r="L543" s="901"/>
      <c r="M543" s="901"/>
      <c r="N543" s="901"/>
      <c r="O543" s="901"/>
      <c r="P543" s="901"/>
      <c r="Q543" s="901"/>
      <c r="R543" s="901"/>
      <c r="S543" s="901"/>
      <c r="T543" s="901"/>
      <c r="U543" s="901"/>
      <c r="V543" s="901"/>
      <c r="W543" s="901"/>
      <c r="X543" s="901"/>
      <c r="Y543" s="901"/>
      <c r="Z543" s="901"/>
      <c r="AA543" s="901"/>
      <c r="AB543" s="901"/>
      <c r="AC543" s="901"/>
      <c r="AD543" s="901"/>
      <c r="AE543" s="901"/>
      <c r="AF543" s="901"/>
      <c r="AG543" s="901"/>
      <c r="AH543" s="901"/>
      <c r="AI543" s="901"/>
      <c r="AJ543" s="901"/>
      <c r="AK543" s="901"/>
      <c r="AL543" s="901"/>
      <c r="AM543" s="901"/>
      <c r="AN543" s="901"/>
      <c r="AO543" s="901"/>
      <c r="AP543" s="901"/>
      <c r="AQ543" s="901"/>
      <c r="AR543" s="901"/>
      <c r="AS543" s="901"/>
      <c r="AT543" s="901"/>
      <c r="AU543" s="901"/>
      <c r="AV543" s="901"/>
    </row>
    <row r="544" spans="1:48" s="859" customFormat="1" ht="25.5">
      <c r="A544" s="891"/>
      <c r="B544" s="857" t="s">
        <v>606</v>
      </c>
      <c r="C544" s="837" t="s">
        <v>246</v>
      </c>
      <c r="D544" s="827"/>
      <c r="E544" s="892"/>
      <c r="F544" s="815"/>
      <c r="G544" s="1227"/>
      <c r="H544" s="901"/>
      <c r="I544" s="901"/>
      <c r="J544" s="901"/>
      <c r="K544" s="901"/>
      <c r="L544" s="901"/>
      <c r="M544" s="901"/>
      <c r="N544" s="901"/>
      <c r="O544" s="901"/>
      <c r="P544" s="901"/>
      <c r="Q544" s="901"/>
      <c r="R544" s="901"/>
      <c r="S544" s="901"/>
      <c r="T544" s="901"/>
      <c r="U544" s="901"/>
      <c r="V544" s="901"/>
      <c r="W544" s="901"/>
      <c r="X544" s="901"/>
      <c r="Y544" s="901"/>
      <c r="Z544" s="901"/>
      <c r="AA544" s="901"/>
      <c r="AB544" s="901"/>
      <c r="AC544" s="901"/>
      <c r="AD544" s="901"/>
      <c r="AE544" s="901"/>
      <c r="AF544" s="901"/>
      <c r="AG544" s="901"/>
      <c r="AH544" s="901"/>
      <c r="AI544" s="901"/>
      <c r="AJ544" s="901"/>
      <c r="AK544" s="901"/>
      <c r="AL544" s="901"/>
      <c r="AM544" s="901"/>
      <c r="AN544" s="901"/>
      <c r="AO544" s="901"/>
      <c r="AP544" s="901"/>
      <c r="AQ544" s="901"/>
      <c r="AR544" s="901"/>
      <c r="AS544" s="901"/>
      <c r="AT544" s="901"/>
      <c r="AU544" s="901"/>
      <c r="AV544" s="901"/>
    </row>
    <row r="545" spans="1:48" s="859" customFormat="1" ht="25.5">
      <c r="A545" s="891"/>
      <c r="B545" s="857" t="s">
        <v>606</v>
      </c>
      <c r="C545" s="837" t="s">
        <v>12</v>
      </c>
      <c r="D545" s="827"/>
      <c r="E545" s="892"/>
      <c r="F545" s="815"/>
      <c r="G545" s="1227"/>
      <c r="H545" s="901"/>
      <c r="I545" s="901"/>
      <c r="J545" s="901"/>
      <c r="K545" s="901"/>
      <c r="L545" s="901"/>
      <c r="M545" s="901"/>
      <c r="N545" s="901"/>
      <c r="O545" s="901"/>
      <c r="P545" s="901"/>
      <c r="Q545" s="901"/>
      <c r="R545" s="901"/>
      <c r="S545" s="901"/>
      <c r="T545" s="901"/>
      <c r="U545" s="901"/>
      <c r="V545" s="901"/>
      <c r="W545" s="901"/>
      <c r="X545" s="901"/>
      <c r="Y545" s="901"/>
      <c r="Z545" s="901"/>
      <c r="AA545" s="901"/>
      <c r="AB545" s="901"/>
      <c r="AC545" s="901"/>
      <c r="AD545" s="901"/>
      <c r="AE545" s="901"/>
      <c r="AF545" s="901"/>
      <c r="AG545" s="901"/>
      <c r="AH545" s="901"/>
      <c r="AI545" s="901"/>
      <c r="AJ545" s="901"/>
      <c r="AK545" s="901"/>
      <c r="AL545" s="901"/>
      <c r="AM545" s="901"/>
      <c r="AN545" s="901"/>
      <c r="AO545" s="901"/>
      <c r="AP545" s="901"/>
      <c r="AQ545" s="901"/>
      <c r="AR545" s="901"/>
      <c r="AS545" s="901"/>
      <c r="AT545" s="901"/>
      <c r="AU545" s="901"/>
      <c r="AV545" s="901"/>
    </row>
    <row r="546" spans="1:48" s="859" customFormat="1" ht="25.5">
      <c r="A546" s="891"/>
      <c r="B546" s="857" t="s">
        <v>606</v>
      </c>
      <c r="C546" s="837" t="s">
        <v>13</v>
      </c>
      <c r="D546" s="827"/>
      <c r="E546" s="892"/>
      <c r="F546" s="815"/>
      <c r="G546" s="1227"/>
      <c r="H546" s="901"/>
      <c r="I546" s="901"/>
      <c r="J546" s="901"/>
      <c r="K546" s="901"/>
      <c r="L546" s="901"/>
      <c r="M546" s="901"/>
      <c r="N546" s="901"/>
      <c r="O546" s="901"/>
      <c r="P546" s="901"/>
      <c r="Q546" s="901"/>
      <c r="R546" s="901"/>
      <c r="S546" s="901"/>
      <c r="T546" s="901"/>
      <c r="U546" s="901"/>
      <c r="V546" s="901"/>
      <c r="W546" s="901"/>
      <c r="X546" s="901"/>
      <c r="Y546" s="901"/>
      <c r="Z546" s="901"/>
      <c r="AA546" s="901"/>
      <c r="AB546" s="901"/>
      <c r="AC546" s="901"/>
      <c r="AD546" s="901"/>
      <c r="AE546" s="901"/>
      <c r="AF546" s="901"/>
      <c r="AG546" s="901"/>
      <c r="AH546" s="901"/>
      <c r="AI546" s="901"/>
      <c r="AJ546" s="901"/>
      <c r="AK546" s="901"/>
      <c r="AL546" s="901"/>
      <c r="AM546" s="901"/>
      <c r="AN546" s="901"/>
      <c r="AO546" s="901"/>
      <c r="AP546" s="901"/>
      <c r="AQ546" s="901"/>
      <c r="AR546" s="901"/>
      <c r="AS546" s="901"/>
      <c r="AT546" s="901"/>
      <c r="AU546" s="901"/>
      <c r="AV546" s="901"/>
    </row>
    <row r="547" spans="1:48" s="859" customFormat="1" ht="7.5" customHeight="1">
      <c r="A547" s="891"/>
      <c r="B547" s="857"/>
      <c r="C547" s="837"/>
      <c r="D547" s="827"/>
      <c r="E547" s="892"/>
      <c r="F547" s="815"/>
      <c r="G547" s="1227"/>
      <c r="H547" s="901"/>
      <c r="I547" s="901"/>
      <c r="J547" s="901"/>
      <c r="K547" s="901"/>
      <c r="L547" s="901"/>
      <c r="M547" s="901"/>
      <c r="N547" s="901"/>
      <c r="O547" s="901"/>
      <c r="P547" s="901"/>
      <c r="Q547" s="901"/>
      <c r="R547" s="901"/>
      <c r="S547" s="901"/>
      <c r="T547" s="901"/>
      <c r="U547" s="901"/>
      <c r="V547" s="901"/>
      <c r="W547" s="901"/>
      <c r="X547" s="901"/>
      <c r="Y547" s="901"/>
      <c r="Z547" s="901"/>
      <c r="AA547" s="901"/>
      <c r="AB547" s="901"/>
      <c r="AC547" s="901"/>
      <c r="AD547" s="901"/>
      <c r="AE547" s="901"/>
      <c r="AF547" s="901"/>
      <c r="AG547" s="901"/>
      <c r="AH547" s="901"/>
      <c r="AI547" s="901"/>
      <c r="AJ547" s="901"/>
      <c r="AK547" s="901"/>
      <c r="AL547" s="901"/>
      <c r="AM547" s="901"/>
      <c r="AN547" s="901"/>
      <c r="AO547" s="901"/>
      <c r="AP547" s="901"/>
      <c r="AQ547" s="901"/>
      <c r="AR547" s="901"/>
      <c r="AS547" s="901"/>
      <c r="AT547" s="901"/>
      <c r="AU547" s="901"/>
      <c r="AV547" s="901"/>
    </row>
    <row r="548" spans="1:48" s="859" customFormat="1" ht="25.5">
      <c r="A548" s="891"/>
      <c r="B548" s="857" t="s">
        <v>606</v>
      </c>
      <c r="C548" s="837" t="s">
        <v>247</v>
      </c>
      <c r="D548" s="827"/>
      <c r="E548" s="892"/>
      <c r="F548" s="815"/>
      <c r="G548" s="1227"/>
      <c r="H548" s="901"/>
      <c r="I548" s="901"/>
      <c r="J548" s="901"/>
      <c r="K548" s="901"/>
      <c r="L548" s="901"/>
      <c r="M548" s="901"/>
      <c r="N548" s="901"/>
      <c r="O548" s="901"/>
      <c r="P548" s="901"/>
      <c r="Q548" s="901"/>
      <c r="R548" s="901"/>
      <c r="S548" s="901"/>
      <c r="T548" s="901"/>
      <c r="U548" s="901"/>
      <c r="V548" s="901"/>
      <c r="W548" s="901"/>
      <c r="X548" s="901"/>
      <c r="Y548" s="901"/>
      <c r="Z548" s="901"/>
      <c r="AA548" s="901"/>
      <c r="AB548" s="901"/>
      <c r="AC548" s="901"/>
      <c r="AD548" s="901"/>
      <c r="AE548" s="901"/>
      <c r="AF548" s="901"/>
      <c r="AG548" s="901"/>
      <c r="AH548" s="901"/>
      <c r="AI548" s="901"/>
      <c r="AJ548" s="901"/>
      <c r="AK548" s="901"/>
      <c r="AL548" s="901"/>
      <c r="AM548" s="901"/>
      <c r="AN548" s="901"/>
      <c r="AO548" s="901"/>
      <c r="AP548" s="901"/>
      <c r="AQ548" s="901"/>
      <c r="AR548" s="901"/>
      <c r="AS548" s="901"/>
      <c r="AT548" s="901"/>
      <c r="AU548" s="901"/>
      <c r="AV548" s="901"/>
    </row>
    <row r="549" spans="1:48" s="859" customFormat="1" ht="18">
      <c r="A549" s="891"/>
      <c r="B549" s="857" t="s">
        <v>606</v>
      </c>
      <c r="C549" s="837" t="s">
        <v>248</v>
      </c>
      <c r="D549" s="827"/>
      <c r="E549" s="892"/>
      <c r="F549" s="815"/>
      <c r="G549" s="1227"/>
      <c r="H549" s="901"/>
      <c r="I549" s="901"/>
      <c r="J549" s="901"/>
      <c r="K549" s="901"/>
      <c r="L549" s="901"/>
      <c r="M549" s="901"/>
      <c r="N549" s="901"/>
      <c r="O549" s="901"/>
      <c r="P549" s="901"/>
      <c r="Q549" s="901"/>
      <c r="R549" s="901"/>
      <c r="S549" s="901"/>
      <c r="T549" s="901"/>
      <c r="U549" s="901"/>
      <c r="V549" s="901"/>
      <c r="W549" s="901"/>
      <c r="X549" s="901"/>
      <c r="Y549" s="901"/>
      <c r="Z549" s="901"/>
      <c r="AA549" s="901"/>
      <c r="AB549" s="901"/>
      <c r="AC549" s="901"/>
      <c r="AD549" s="901"/>
      <c r="AE549" s="901"/>
      <c r="AF549" s="901"/>
      <c r="AG549" s="901"/>
      <c r="AH549" s="901"/>
      <c r="AI549" s="901"/>
      <c r="AJ549" s="901"/>
      <c r="AK549" s="901"/>
      <c r="AL549" s="901"/>
      <c r="AM549" s="901"/>
      <c r="AN549" s="901"/>
      <c r="AO549" s="901"/>
      <c r="AP549" s="901"/>
      <c r="AQ549" s="901"/>
      <c r="AR549" s="901"/>
      <c r="AS549" s="901"/>
      <c r="AT549" s="901"/>
      <c r="AU549" s="901"/>
      <c r="AV549" s="901"/>
    </row>
    <row r="550" spans="1:48" s="859" customFormat="1" ht="18">
      <c r="A550" s="891"/>
      <c r="B550" s="857" t="s">
        <v>606</v>
      </c>
      <c r="C550" s="837" t="s">
        <v>249</v>
      </c>
      <c r="D550" s="827"/>
      <c r="E550" s="892"/>
      <c r="F550" s="815"/>
      <c r="G550" s="1227"/>
      <c r="H550" s="901"/>
      <c r="I550" s="901"/>
      <c r="J550" s="901"/>
      <c r="K550" s="901"/>
      <c r="L550" s="901"/>
      <c r="M550" s="901"/>
      <c r="N550" s="901"/>
      <c r="O550" s="901"/>
      <c r="P550" s="901"/>
      <c r="Q550" s="901"/>
      <c r="R550" s="901"/>
      <c r="S550" s="901"/>
      <c r="T550" s="901"/>
      <c r="U550" s="901"/>
      <c r="V550" s="901"/>
      <c r="W550" s="901"/>
      <c r="X550" s="901"/>
      <c r="Y550" s="901"/>
      <c r="Z550" s="901"/>
      <c r="AA550" s="901"/>
      <c r="AB550" s="901"/>
      <c r="AC550" s="901"/>
      <c r="AD550" s="901"/>
      <c r="AE550" s="901"/>
      <c r="AF550" s="901"/>
      <c r="AG550" s="901"/>
      <c r="AH550" s="901"/>
      <c r="AI550" s="901"/>
      <c r="AJ550" s="901"/>
      <c r="AK550" s="901"/>
      <c r="AL550" s="901"/>
      <c r="AM550" s="901"/>
      <c r="AN550" s="901"/>
      <c r="AO550" s="901"/>
      <c r="AP550" s="901"/>
      <c r="AQ550" s="901"/>
      <c r="AR550" s="901"/>
      <c r="AS550" s="901"/>
      <c r="AT550" s="901"/>
      <c r="AU550" s="901"/>
      <c r="AV550" s="901"/>
    </row>
    <row r="551" spans="1:48" s="859" customFormat="1" ht="18">
      <c r="A551" s="891"/>
      <c r="B551" s="857" t="s">
        <v>606</v>
      </c>
      <c r="C551" s="837" t="s">
        <v>250</v>
      </c>
      <c r="D551" s="827"/>
      <c r="E551" s="892"/>
      <c r="F551" s="815"/>
      <c r="G551" s="1227"/>
      <c r="H551" s="901"/>
      <c r="I551" s="901"/>
      <c r="J551" s="901"/>
      <c r="K551" s="901"/>
      <c r="L551" s="901"/>
      <c r="M551" s="901"/>
      <c r="N551" s="901"/>
      <c r="O551" s="901"/>
      <c r="P551" s="901"/>
      <c r="Q551" s="901"/>
      <c r="R551" s="901"/>
      <c r="S551" s="901"/>
      <c r="T551" s="901"/>
      <c r="U551" s="901"/>
      <c r="V551" s="901"/>
      <c r="W551" s="901"/>
      <c r="X551" s="901"/>
      <c r="Y551" s="901"/>
      <c r="Z551" s="901"/>
      <c r="AA551" s="901"/>
      <c r="AB551" s="901"/>
      <c r="AC551" s="901"/>
      <c r="AD551" s="901"/>
      <c r="AE551" s="901"/>
      <c r="AF551" s="901"/>
      <c r="AG551" s="901"/>
      <c r="AH551" s="901"/>
      <c r="AI551" s="901"/>
      <c r="AJ551" s="901"/>
      <c r="AK551" s="901"/>
      <c r="AL551" s="901"/>
      <c r="AM551" s="901"/>
      <c r="AN551" s="901"/>
      <c r="AO551" s="901"/>
      <c r="AP551" s="901"/>
      <c r="AQ551" s="901"/>
      <c r="AR551" s="901"/>
      <c r="AS551" s="901"/>
      <c r="AT551" s="901"/>
      <c r="AU551" s="901"/>
      <c r="AV551" s="901"/>
    </row>
    <row r="552" spans="1:48" s="859" customFormat="1" ht="18">
      <c r="A552" s="891"/>
      <c r="B552" s="857" t="s">
        <v>606</v>
      </c>
      <c r="C552" s="837" t="s">
        <v>251</v>
      </c>
      <c r="D552" s="860"/>
      <c r="E552" s="792"/>
      <c r="F552" s="815"/>
      <c r="G552" s="1227"/>
      <c r="H552" s="901"/>
      <c r="I552" s="901"/>
      <c r="J552" s="901"/>
      <c r="K552" s="901"/>
      <c r="L552" s="901"/>
      <c r="M552" s="901"/>
      <c r="N552" s="901"/>
      <c r="O552" s="901"/>
      <c r="P552" s="901"/>
      <c r="Q552" s="901"/>
      <c r="R552" s="901"/>
      <c r="S552" s="901"/>
      <c r="T552" s="901"/>
      <c r="U552" s="901"/>
      <c r="V552" s="901"/>
      <c r="W552" s="901"/>
      <c r="X552" s="901"/>
      <c r="Y552" s="901"/>
      <c r="Z552" s="901"/>
      <c r="AA552" s="901"/>
      <c r="AB552" s="901"/>
      <c r="AC552" s="901"/>
      <c r="AD552" s="901"/>
      <c r="AE552" s="901"/>
      <c r="AF552" s="901"/>
      <c r="AG552" s="901"/>
      <c r="AH552" s="901"/>
      <c r="AI552" s="901"/>
      <c r="AJ552" s="901"/>
      <c r="AK552" s="901"/>
      <c r="AL552" s="901"/>
      <c r="AM552" s="901"/>
      <c r="AN552" s="901"/>
      <c r="AO552" s="901"/>
      <c r="AP552" s="901"/>
      <c r="AQ552" s="901"/>
      <c r="AR552" s="901"/>
      <c r="AS552" s="901"/>
      <c r="AT552" s="901"/>
      <c r="AU552" s="901"/>
      <c r="AV552" s="901"/>
    </row>
    <row r="553" spans="1:48" s="859" customFormat="1" ht="18">
      <c r="A553" s="891"/>
      <c r="B553" s="857" t="s">
        <v>606</v>
      </c>
      <c r="C553" s="837" t="s">
        <v>252</v>
      </c>
      <c r="D553" s="860"/>
      <c r="E553" s="792"/>
      <c r="F553" s="815"/>
      <c r="G553" s="1227"/>
      <c r="H553" s="901"/>
      <c r="I553" s="901"/>
      <c r="J553" s="901"/>
      <c r="K553" s="901"/>
      <c r="L553" s="901"/>
      <c r="M553" s="901"/>
      <c r="N553" s="901"/>
      <c r="O553" s="901"/>
      <c r="P553" s="901"/>
      <c r="Q553" s="901"/>
      <c r="R553" s="901"/>
      <c r="S553" s="901"/>
      <c r="T553" s="901"/>
      <c r="U553" s="901"/>
      <c r="V553" s="901"/>
      <c r="W553" s="901"/>
      <c r="X553" s="901"/>
      <c r="Y553" s="901"/>
      <c r="Z553" s="901"/>
      <c r="AA553" s="901"/>
      <c r="AB553" s="901"/>
      <c r="AC553" s="901"/>
      <c r="AD553" s="901"/>
      <c r="AE553" s="901"/>
      <c r="AF553" s="901"/>
      <c r="AG553" s="901"/>
      <c r="AH553" s="901"/>
      <c r="AI553" s="901"/>
      <c r="AJ553" s="901"/>
      <c r="AK553" s="901"/>
      <c r="AL553" s="901"/>
      <c r="AM553" s="901"/>
      <c r="AN553" s="901"/>
      <c r="AO553" s="901"/>
      <c r="AP553" s="901"/>
      <c r="AQ553" s="901"/>
      <c r="AR553" s="901"/>
      <c r="AS553" s="901"/>
      <c r="AT553" s="901"/>
      <c r="AU553" s="901"/>
      <c r="AV553" s="901"/>
    </row>
    <row r="554" spans="1:48" s="859" customFormat="1" ht="18">
      <c r="A554" s="891"/>
      <c r="B554" s="857"/>
      <c r="C554" s="837"/>
      <c r="D554" s="827"/>
      <c r="E554" s="892"/>
      <c r="F554" s="815"/>
      <c r="G554" s="1227"/>
      <c r="H554" s="901"/>
      <c r="I554" s="901"/>
      <c r="J554" s="901"/>
      <c r="K554" s="901"/>
      <c r="L554" s="901"/>
      <c r="M554" s="901"/>
      <c r="N554" s="901"/>
      <c r="O554" s="901"/>
      <c r="P554" s="901"/>
      <c r="Q554" s="901"/>
      <c r="R554" s="901"/>
      <c r="S554" s="901"/>
      <c r="T554" s="901"/>
      <c r="U554" s="901"/>
      <c r="V554" s="901"/>
      <c r="W554" s="901"/>
      <c r="X554" s="901"/>
      <c r="Y554" s="901"/>
      <c r="Z554" s="901"/>
      <c r="AA554" s="901"/>
      <c r="AB554" s="901"/>
      <c r="AC554" s="901"/>
      <c r="AD554" s="901"/>
      <c r="AE554" s="901"/>
      <c r="AF554" s="901"/>
      <c r="AG554" s="901"/>
      <c r="AH554" s="901"/>
      <c r="AI554" s="901"/>
      <c r="AJ554" s="901"/>
      <c r="AK554" s="901"/>
      <c r="AL554" s="901"/>
      <c r="AM554" s="901"/>
      <c r="AN554" s="901"/>
      <c r="AO554" s="901"/>
      <c r="AP554" s="901"/>
      <c r="AQ554" s="901"/>
      <c r="AR554" s="901"/>
      <c r="AS554" s="901"/>
      <c r="AT554" s="901"/>
      <c r="AU554" s="901"/>
      <c r="AV554" s="901"/>
    </row>
    <row r="555" spans="1:48" s="859" customFormat="1" ht="25.5">
      <c r="A555" s="891" t="s">
        <v>950</v>
      </c>
      <c r="B555" s="789"/>
      <c r="C555" s="855" t="s">
        <v>14</v>
      </c>
      <c r="D555" s="791" t="s">
        <v>739</v>
      </c>
      <c r="E555" s="792">
        <v>1</v>
      </c>
      <c r="F555" s="773"/>
      <c r="G555" s="1221">
        <f>(E555*F555)</f>
        <v>0</v>
      </c>
      <c r="H555" s="901"/>
      <c r="I555" s="901"/>
      <c r="J555" s="901"/>
      <c r="K555" s="901"/>
      <c r="L555" s="901"/>
      <c r="M555" s="901"/>
      <c r="N555" s="901"/>
      <c r="O555" s="901"/>
      <c r="P555" s="901"/>
      <c r="Q555" s="901"/>
      <c r="R555" s="901"/>
      <c r="S555" s="901"/>
      <c r="T555" s="901"/>
      <c r="U555" s="901"/>
      <c r="V555" s="901"/>
      <c r="W555" s="901"/>
      <c r="X555" s="901"/>
      <c r="Y555" s="901"/>
      <c r="Z555" s="901"/>
      <c r="AA555" s="901"/>
      <c r="AB555" s="901"/>
      <c r="AC555" s="901"/>
      <c r="AD555" s="901"/>
      <c r="AE555" s="901"/>
      <c r="AF555" s="901"/>
      <c r="AG555" s="901"/>
      <c r="AH555" s="901"/>
      <c r="AI555" s="901"/>
      <c r="AJ555" s="901"/>
      <c r="AK555" s="901"/>
      <c r="AL555" s="901"/>
      <c r="AM555" s="901"/>
      <c r="AN555" s="901"/>
      <c r="AO555" s="901"/>
      <c r="AP555" s="901"/>
      <c r="AQ555" s="901"/>
      <c r="AR555" s="901"/>
      <c r="AS555" s="901"/>
      <c r="AT555" s="901"/>
      <c r="AU555" s="901"/>
      <c r="AV555" s="901"/>
    </row>
    <row r="556" spans="1:48" s="859" customFormat="1" ht="9" customHeight="1">
      <c r="A556" s="893"/>
      <c r="B556" s="789"/>
      <c r="C556" s="855"/>
      <c r="D556" s="791"/>
      <c r="E556" s="792"/>
      <c r="F556" s="773"/>
      <c r="G556" s="1221"/>
      <c r="H556" s="901"/>
      <c r="I556" s="901"/>
      <c r="J556" s="901"/>
      <c r="K556" s="901"/>
      <c r="L556" s="901"/>
      <c r="M556" s="901"/>
      <c r="N556" s="901"/>
      <c r="O556" s="901"/>
      <c r="P556" s="901"/>
      <c r="Q556" s="901"/>
      <c r="R556" s="901"/>
      <c r="S556" s="901"/>
      <c r="T556" s="901"/>
      <c r="U556" s="901"/>
      <c r="V556" s="901"/>
      <c r="W556" s="901"/>
      <c r="X556" s="901"/>
      <c r="Y556" s="901"/>
      <c r="Z556" s="901"/>
      <c r="AA556" s="901"/>
      <c r="AB556" s="901"/>
      <c r="AC556" s="901"/>
      <c r="AD556" s="901"/>
      <c r="AE556" s="901"/>
      <c r="AF556" s="901"/>
      <c r="AG556" s="901"/>
      <c r="AH556" s="901"/>
      <c r="AI556" s="901"/>
      <c r="AJ556" s="901"/>
      <c r="AK556" s="901"/>
      <c r="AL556" s="901"/>
      <c r="AM556" s="901"/>
      <c r="AN556" s="901"/>
      <c r="AO556" s="901"/>
      <c r="AP556" s="901"/>
      <c r="AQ556" s="901"/>
      <c r="AR556" s="901"/>
      <c r="AS556" s="901"/>
      <c r="AT556" s="901"/>
      <c r="AU556" s="901"/>
      <c r="AV556" s="901"/>
    </row>
    <row r="557" spans="1:48" s="859" customFormat="1" ht="18">
      <c r="A557" s="891"/>
      <c r="B557" s="857" t="s">
        <v>606</v>
      </c>
      <c r="C557" s="894" t="s">
        <v>15</v>
      </c>
      <c r="D557" s="895"/>
      <c r="E557" s="892">
        <v>1</v>
      </c>
      <c r="F557" s="773"/>
      <c r="G557" s="1221">
        <f>(E557*F557)</f>
        <v>0</v>
      </c>
      <c r="H557" s="901"/>
      <c r="I557" s="901"/>
      <c r="J557" s="901"/>
      <c r="K557" s="901"/>
      <c r="L557" s="901"/>
      <c r="M557" s="901"/>
      <c r="N557" s="901"/>
      <c r="O557" s="901"/>
      <c r="P557" s="901"/>
      <c r="Q557" s="901"/>
      <c r="R557" s="901"/>
      <c r="S557" s="901"/>
      <c r="T557" s="901"/>
      <c r="U557" s="901"/>
      <c r="V557" s="901"/>
      <c r="W557" s="901"/>
      <c r="X557" s="901"/>
      <c r="Y557" s="901"/>
      <c r="Z557" s="901"/>
      <c r="AA557" s="901"/>
      <c r="AB557" s="901"/>
      <c r="AC557" s="901"/>
      <c r="AD557" s="901"/>
      <c r="AE557" s="901"/>
      <c r="AF557" s="901"/>
      <c r="AG557" s="901"/>
      <c r="AH557" s="901"/>
      <c r="AI557" s="901"/>
      <c r="AJ557" s="901"/>
      <c r="AK557" s="901"/>
      <c r="AL557" s="901"/>
      <c r="AM557" s="901"/>
      <c r="AN557" s="901"/>
      <c r="AO557" s="901"/>
      <c r="AP557" s="901"/>
      <c r="AQ557" s="901"/>
      <c r="AR557" s="901"/>
      <c r="AS557" s="901"/>
      <c r="AT557" s="901"/>
      <c r="AU557" s="901"/>
      <c r="AV557" s="901"/>
    </row>
    <row r="558" spans="1:48" s="859" customFormat="1" ht="18">
      <c r="A558" s="891"/>
      <c r="B558" s="857"/>
      <c r="C558" s="837" t="s">
        <v>16</v>
      </c>
      <c r="D558" s="827"/>
      <c r="E558" s="892"/>
      <c r="F558" s="773"/>
      <c r="G558" s="1221"/>
      <c r="H558" s="901"/>
      <c r="I558" s="901"/>
      <c r="J558" s="901"/>
      <c r="K558" s="901"/>
      <c r="L558" s="901"/>
      <c r="M558" s="901"/>
      <c r="N558" s="901"/>
      <c r="O558" s="901"/>
      <c r="P558" s="901"/>
      <c r="Q558" s="901"/>
      <c r="R558" s="901"/>
      <c r="S558" s="901"/>
      <c r="T558" s="901"/>
      <c r="U558" s="901"/>
      <c r="V558" s="901"/>
      <c r="W558" s="901"/>
      <c r="X558" s="901"/>
      <c r="Y558" s="901"/>
      <c r="Z558" s="901"/>
      <c r="AA558" s="901"/>
      <c r="AB558" s="901"/>
      <c r="AC558" s="901"/>
      <c r="AD558" s="901"/>
      <c r="AE558" s="901"/>
      <c r="AF558" s="901"/>
      <c r="AG558" s="901"/>
      <c r="AH558" s="901"/>
      <c r="AI558" s="901"/>
      <c r="AJ558" s="901"/>
      <c r="AK558" s="901"/>
      <c r="AL558" s="901"/>
      <c r="AM558" s="901"/>
      <c r="AN558" s="901"/>
      <c r="AO558" s="901"/>
      <c r="AP558" s="901"/>
      <c r="AQ558" s="901"/>
      <c r="AR558" s="901"/>
      <c r="AS558" s="901"/>
      <c r="AT558" s="901"/>
      <c r="AU558" s="901"/>
      <c r="AV558" s="901"/>
    </row>
    <row r="559" spans="1:48" s="859" customFormat="1" ht="25.5">
      <c r="A559" s="891"/>
      <c r="B559" s="857" t="s">
        <v>606</v>
      </c>
      <c r="C559" s="894" t="s">
        <v>17</v>
      </c>
      <c r="D559" s="895"/>
      <c r="E559" s="892">
        <v>1</v>
      </c>
      <c r="F559" s="773"/>
      <c r="G559" s="1221">
        <f>(E559*F559)</f>
        <v>0</v>
      </c>
      <c r="H559" s="901"/>
      <c r="I559" s="901"/>
      <c r="J559" s="901"/>
      <c r="K559" s="901"/>
      <c r="L559" s="901"/>
      <c r="M559" s="901"/>
      <c r="N559" s="901"/>
      <c r="O559" s="901"/>
      <c r="P559" s="901"/>
      <c r="Q559" s="901"/>
      <c r="R559" s="901"/>
      <c r="S559" s="901"/>
      <c r="T559" s="901"/>
      <c r="U559" s="901"/>
      <c r="V559" s="901"/>
      <c r="W559" s="901"/>
      <c r="X559" s="901"/>
      <c r="Y559" s="901"/>
      <c r="Z559" s="901"/>
      <c r="AA559" s="901"/>
      <c r="AB559" s="901"/>
      <c r="AC559" s="901"/>
      <c r="AD559" s="901"/>
      <c r="AE559" s="901"/>
      <c r="AF559" s="901"/>
      <c r="AG559" s="901"/>
      <c r="AH559" s="901"/>
      <c r="AI559" s="901"/>
      <c r="AJ559" s="901"/>
      <c r="AK559" s="901"/>
      <c r="AL559" s="901"/>
      <c r="AM559" s="901"/>
      <c r="AN559" s="901"/>
      <c r="AO559" s="901"/>
      <c r="AP559" s="901"/>
      <c r="AQ559" s="901"/>
      <c r="AR559" s="901"/>
      <c r="AS559" s="901"/>
      <c r="AT559" s="901"/>
      <c r="AU559" s="901"/>
      <c r="AV559" s="901"/>
    </row>
    <row r="560" spans="1:48" s="859" customFormat="1" ht="18">
      <c r="A560" s="891"/>
      <c r="B560" s="857"/>
      <c r="C560" s="837" t="s">
        <v>18</v>
      </c>
      <c r="D560" s="827"/>
      <c r="E560" s="892"/>
      <c r="F560" s="773"/>
      <c r="G560" s="1221"/>
      <c r="H560" s="901"/>
      <c r="I560" s="901"/>
      <c r="J560" s="901"/>
      <c r="K560" s="901"/>
      <c r="L560" s="901"/>
      <c r="M560" s="901"/>
      <c r="N560" s="901"/>
      <c r="O560" s="901"/>
      <c r="P560" s="901"/>
      <c r="Q560" s="901"/>
      <c r="R560" s="901"/>
      <c r="S560" s="901"/>
      <c r="T560" s="901"/>
      <c r="U560" s="901"/>
      <c r="V560" s="901"/>
      <c r="W560" s="901"/>
      <c r="X560" s="901"/>
      <c r="Y560" s="901"/>
      <c r="Z560" s="901"/>
      <c r="AA560" s="901"/>
      <c r="AB560" s="901"/>
      <c r="AC560" s="901"/>
      <c r="AD560" s="901"/>
      <c r="AE560" s="901"/>
      <c r="AF560" s="901"/>
      <c r="AG560" s="901"/>
      <c r="AH560" s="901"/>
      <c r="AI560" s="901"/>
      <c r="AJ560" s="901"/>
      <c r="AK560" s="901"/>
      <c r="AL560" s="901"/>
      <c r="AM560" s="901"/>
      <c r="AN560" s="901"/>
      <c r="AO560" s="901"/>
      <c r="AP560" s="901"/>
      <c r="AQ560" s="901"/>
      <c r="AR560" s="901"/>
      <c r="AS560" s="901"/>
      <c r="AT560" s="901"/>
      <c r="AU560" s="901"/>
      <c r="AV560" s="901"/>
    </row>
    <row r="561" spans="1:48" s="859" customFormat="1" ht="76.5">
      <c r="A561" s="891"/>
      <c r="B561" s="857"/>
      <c r="C561" s="837" t="s">
        <v>19</v>
      </c>
      <c r="D561" s="827"/>
      <c r="E561" s="892"/>
      <c r="F561" s="773"/>
      <c r="G561" s="1221"/>
      <c r="H561" s="901"/>
      <c r="I561" s="901"/>
      <c r="J561" s="901"/>
      <c r="K561" s="901"/>
      <c r="L561" s="901"/>
      <c r="M561" s="901"/>
      <c r="N561" s="901"/>
      <c r="O561" s="901"/>
      <c r="P561" s="901"/>
      <c r="Q561" s="901"/>
      <c r="R561" s="901"/>
      <c r="S561" s="901"/>
      <c r="T561" s="901"/>
      <c r="U561" s="901"/>
      <c r="V561" s="901"/>
      <c r="W561" s="901"/>
      <c r="X561" s="901"/>
      <c r="Y561" s="901"/>
      <c r="Z561" s="901"/>
      <c r="AA561" s="901"/>
      <c r="AB561" s="901"/>
      <c r="AC561" s="901"/>
      <c r="AD561" s="901"/>
      <c r="AE561" s="901"/>
      <c r="AF561" s="901"/>
      <c r="AG561" s="901"/>
      <c r="AH561" s="901"/>
      <c r="AI561" s="901"/>
      <c r="AJ561" s="901"/>
      <c r="AK561" s="901"/>
      <c r="AL561" s="901"/>
      <c r="AM561" s="901"/>
      <c r="AN561" s="901"/>
      <c r="AO561" s="901"/>
      <c r="AP561" s="901"/>
      <c r="AQ561" s="901"/>
      <c r="AR561" s="901"/>
      <c r="AS561" s="901"/>
      <c r="AT561" s="901"/>
      <c r="AU561" s="901"/>
      <c r="AV561" s="901"/>
    </row>
    <row r="562" spans="1:48" s="859" customFormat="1" ht="25.5">
      <c r="A562" s="891"/>
      <c r="B562" s="857"/>
      <c r="C562" s="837" t="s">
        <v>20</v>
      </c>
      <c r="D562" s="827"/>
      <c r="E562" s="892"/>
      <c r="F562" s="773"/>
      <c r="G562" s="1221"/>
      <c r="H562" s="901"/>
      <c r="I562" s="901"/>
      <c r="J562" s="901"/>
      <c r="K562" s="901"/>
      <c r="L562" s="901"/>
      <c r="M562" s="901"/>
      <c r="N562" s="901"/>
      <c r="O562" s="901"/>
      <c r="P562" s="901"/>
      <c r="Q562" s="901"/>
      <c r="R562" s="901"/>
      <c r="S562" s="901"/>
      <c r="T562" s="901"/>
      <c r="U562" s="901"/>
      <c r="V562" s="901"/>
      <c r="W562" s="901"/>
      <c r="X562" s="901"/>
      <c r="Y562" s="901"/>
      <c r="Z562" s="901"/>
      <c r="AA562" s="901"/>
      <c r="AB562" s="901"/>
      <c r="AC562" s="901"/>
      <c r="AD562" s="901"/>
      <c r="AE562" s="901"/>
      <c r="AF562" s="901"/>
      <c r="AG562" s="901"/>
      <c r="AH562" s="901"/>
      <c r="AI562" s="901"/>
      <c r="AJ562" s="901"/>
      <c r="AK562" s="901"/>
      <c r="AL562" s="901"/>
      <c r="AM562" s="901"/>
      <c r="AN562" s="901"/>
      <c r="AO562" s="901"/>
      <c r="AP562" s="901"/>
      <c r="AQ562" s="901"/>
      <c r="AR562" s="901"/>
      <c r="AS562" s="901"/>
      <c r="AT562" s="901"/>
      <c r="AU562" s="901"/>
      <c r="AV562" s="901"/>
    </row>
    <row r="563" spans="1:48" s="859" customFormat="1" ht="10.5" customHeight="1">
      <c r="A563" s="891"/>
      <c r="B563" s="857"/>
      <c r="C563" s="837"/>
      <c r="D563" s="827"/>
      <c r="E563" s="892"/>
      <c r="F563" s="773"/>
      <c r="G563" s="1221"/>
      <c r="H563" s="901"/>
      <c r="I563" s="901"/>
      <c r="J563" s="901"/>
      <c r="K563" s="901"/>
      <c r="L563" s="901"/>
      <c r="M563" s="901"/>
      <c r="N563" s="901"/>
      <c r="O563" s="901"/>
      <c r="P563" s="901"/>
      <c r="Q563" s="901"/>
      <c r="R563" s="901"/>
      <c r="S563" s="901"/>
      <c r="T563" s="901"/>
      <c r="U563" s="901"/>
      <c r="V563" s="901"/>
      <c r="W563" s="901"/>
      <c r="X563" s="901"/>
      <c r="Y563" s="901"/>
      <c r="Z563" s="901"/>
      <c r="AA563" s="901"/>
      <c r="AB563" s="901"/>
      <c r="AC563" s="901"/>
      <c r="AD563" s="901"/>
      <c r="AE563" s="901"/>
      <c r="AF563" s="901"/>
      <c r="AG563" s="901"/>
      <c r="AH563" s="901"/>
      <c r="AI563" s="901"/>
      <c r="AJ563" s="901"/>
      <c r="AK563" s="901"/>
      <c r="AL563" s="901"/>
      <c r="AM563" s="901"/>
      <c r="AN563" s="901"/>
      <c r="AO563" s="901"/>
      <c r="AP563" s="901"/>
      <c r="AQ563" s="901"/>
      <c r="AR563" s="901"/>
      <c r="AS563" s="901"/>
      <c r="AT563" s="901"/>
      <c r="AU563" s="901"/>
      <c r="AV563" s="901"/>
    </row>
    <row r="564" spans="1:48" s="859" customFormat="1" ht="18">
      <c r="A564" s="891" t="s">
        <v>951</v>
      </c>
      <c r="B564" s="857"/>
      <c r="C564" s="855" t="s">
        <v>21</v>
      </c>
      <c r="D564" s="791" t="s">
        <v>739</v>
      </c>
      <c r="E564" s="792">
        <v>1</v>
      </c>
      <c r="F564" s="773"/>
      <c r="G564" s="1221">
        <f t="shared" ref="G564:G571" si="5">(E564*F564)</f>
        <v>0</v>
      </c>
      <c r="H564" s="901"/>
      <c r="I564" s="901"/>
      <c r="J564" s="901"/>
      <c r="K564" s="901"/>
      <c r="L564" s="901"/>
      <c r="M564" s="901"/>
      <c r="N564" s="901"/>
      <c r="O564" s="901"/>
      <c r="P564" s="901"/>
      <c r="Q564" s="901"/>
      <c r="R564" s="901"/>
      <c r="S564" s="901"/>
      <c r="T564" s="901"/>
      <c r="U564" s="901"/>
      <c r="V564" s="901"/>
      <c r="W564" s="901"/>
      <c r="X564" s="901"/>
      <c r="Y564" s="901"/>
      <c r="Z564" s="901"/>
      <c r="AA564" s="901"/>
      <c r="AB564" s="901"/>
      <c r="AC564" s="901"/>
      <c r="AD564" s="901"/>
      <c r="AE564" s="901"/>
      <c r="AF564" s="901"/>
      <c r="AG564" s="901"/>
      <c r="AH564" s="901"/>
      <c r="AI564" s="901"/>
      <c r="AJ564" s="901"/>
      <c r="AK564" s="901"/>
      <c r="AL564" s="901"/>
      <c r="AM564" s="901"/>
      <c r="AN564" s="901"/>
      <c r="AO564" s="901"/>
      <c r="AP564" s="901"/>
      <c r="AQ564" s="901"/>
      <c r="AR564" s="901"/>
      <c r="AS564" s="901"/>
      <c r="AT564" s="901"/>
      <c r="AU564" s="901"/>
      <c r="AV564" s="901"/>
    </row>
    <row r="565" spans="1:48" s="859" customFormat="1" ht="18">
      <c r="A565" s="891"/>
      <c r="B565" s="857" t="s">
        <v>606</v>
      </c>
      <c r="C565" s="837" t="s">
        <v>22</v>
      </c>
      <c r="D565" s="827"/>
      <c r="E565" s="892">
        <v>1</v>
      </c>
      <c r="F565" s="773"/>
      <c r="G565" s="1221">
        <f t="shared" si="5"/>
        <v>0</v>
      </c>
      <c r="H565" s="901"/>
      <c r="I565" s="901"/>
      <c r="J565" s="901"/>
      <c r="K565" s="901"/>
      <c r="L565" s="901"/>
      <c r="M565" s="901"/>
      <c r="N565" s="901"/>
      <c r="O565" s="901"/>
      <c r="P565" s="901"/>
      <c r="Q565" s="901"/>
      <c r="R565" s="901"/>
      <c r="S565" s="901"/>
      <c r="T565" s="901"/>
      <c r="U565" s="901"/>
      <c r="V565" s="901"/>
      <c r="W565" s="901"/>
      <c r="X565" s="901"/>
      <c r="Y565" s="901"/>
      <c r="Z565" s="901"/>
      <c r="AA565" s="901"/>
      <c r="AB565" s="901"/>
      <c r="AC565" s="901"/>
      <c r="AD565" s="901"/>
      <c r="AE565" s="901"/>
      <c r="AF565" s="901"/>
      <c r="AG565" s="901"/>
      <c r="AH565" s="901"/>
      <c r="AI565" s="901"/>
      <c r="AJ565" s="901"/>
      <c r="AK565" s="901"/>
      <c r="AL565" s="901"/>
      <c r="AM565" s="901"/>
      <c r="AN565" s="901"/>
      <c r="AO565" s="901"/>
      <c r="AP565" s="901"/>
      <c r="AQ565" s="901"/>
      <c r="AR565" s="901"/>
      <c r="AS565" s="901"/>
      <c r="AT565" s="901"/>
      <c r="AU565" s="901"/>
      <c r="AV565" s="901"/>
    </row>
    <row r="566" spans="1:48" s="859" customFormat="1" ht="51">
      <c r="A566" s="891"/>
      <c r="B566" s="857" t="s">
        <v>606</v>
      </c>
      <c r="C566" s="837" t="s">
        <v>23</v>
      </c>
      <c r="D566" s="827"/>
      <c r="E566" s="892">
        <v>1</v>
      </c>
      <c r="F566" s="773"/>
      <c r="G566" s="1221">
        <f t="shared" si="5"/>
        <v>0</v>
      </c>
      <c r="H566" s="901"/>
      <c r="I566" s="901"/>
      <c r="J566" s="901"/>
      <c r="K566" s="901"/>
      <c r="L566" s="901"/>
      <c r="M566" s="901"/>
      <c r="N566" s="901"/>
      <c r="O566" s="901"/>
      <c r="P566" s="901"/>
      <c r="Q566" s="901"/>
      <c r="R566" s="901"/>
      <c r="S566" s="901"/>
      <c r="T566" s="901"/>
      <c r="U566" s="901"/>
      <c r="V566" s="901"/>
      <c r="W566" s="901"/>
      <c r="X566" s="901"/>
      <c r="Y566" s="901"/>
      <c r="Z566" s="901"/>
      <c r="AA566" s="901"/>
      <c r="AB566" s="901"/>
      <c r="AC566" s="901"/>
      <c r="AD566" s="901"/>
      <c r="AE566" s="901"/>
      <c r="AF566" s="901"/>
      <c r="AG566" s="901"/>
      <c r="AH566" s="901"/>
      <c r="AI566" s="901"/>
      <c r="AJ566" s="901"/>
      <c r="AK566" s="901"/>
      <c r="AL566" s="901"/>
      <c r="AM566" s="901"/>
      <c r="AN566" s="901"/>
      <c r="AO566" s="901"/>
      <c r="AP566" s="901"/>
      <c r="AQ566" s="901"/>
      <c r="AR566" s="901"/>
      <c r="AS566" s="901"/>
      <c r="AT566" s="901"/>
      <c r="AU566" s="901"/>
      <c r="AV566" s="901"/>
    </row>
    <row r="567" spans="1:48" s="859" customFormat="1" ht="38.25">
      <c r="A567" s="891"/>
      <c r="B567" s="857" t="s">
        <v>606</v>
      </c>
      <c r="C567" s="837" t="s">
        <v>24</v>
      </c>
      <c r="D567" s="827"/>
      <c r="E567" s="892">
        <v>1</v>
      </c>
      <c r="F567" s="773"/>
      <c r="G567" s="1221">
        <f t="shared" si="5"/>
        <v>0</v>
      </c>
      <c r="H567" s="901"/>
      <c r="I567" s="901"/>
      <c r="J567" s="901"/>
      <c r="K567" s="901"/>
      <c r="L567" s="901"/>
      <c r="M567" s="901"/>
      <c r="N567" s="901"/>
      <c r="O567" s="901"/>
      <c r="P567" s="901"/>
      <c r="Q567" s="901"/>
      <c r="R567" s="901"/>
      <c r="S567" s="901"/>
      <c r="T567" s="901"/>
      <c r="U567" s="901"/>
      <c r="V567" s="901"/>
      <c r="W567" s="901"/>
      <c r="X567" s="901"/>
      <c r="Y567" s="901"/>
      <c r="Z567" s="901"/>
      <c r="AA567" s="901"/>
      <c r="AB567" s="901"/>
      <c r="AC567" s="901"/>
      <c r="AD567" s="901"/>
      <c r="AE567" s="901"/>
      <c r="AF567" s="901"/>
      <c r="AG567" s="901"/>
      <c r="AH567" s="901"/>
      <c r="AI567" s="901"/>
      <c r="AJ567" s="901"/>
      <c r="AK567" s="901"/>
      <c r="AL567" s="901"/>
      <c r="AM567" s="901"/>
      <c r="AN567" s="901"/>
      <c r="AO567" s="901"/>
      <c r="AP567" s="901"/>
      <c r="AQ567" s="901"/>
      <c r="AR567" s="901"/>
      <c r="AS567" s="901"/>
      <c r="AT567" s="901"/>
      <c r="AU567" s="901"/>
      <c r="AV567" s="901"/>
    </row>
    <row r="568" spans="1:48" s="859" customFormat="1" ht="25.5">
      <c r="A568" s="891"/>
      <c r="B568" s="857" t="s">
        <v>606</v>
      </c>
      <c r="C568" s="837" t="s">
        <v>25</v>
      </c>
      <c r="D568" s="827"/>
      <c r="E568" s="892">
        <v>1</v>
      </c>
      <c r="F568" s="773"/>
      <c r="G568" s="1221">
        <f t="shared" si="5"/>
        <v>0</v>
      </c>
      <c r="H568" s="901"/>
      <c r="I568" s="901"/>
      <c r="J568" s="901"/>
      <c r="K568" s="901"/>
      <c r="L568" s="901"/>
      <c r="M568" s="901"/>
      <c r="N568" s="901"/>
      <c r="O568" s="901"/>
      <c r="P568" s="901"/>
      <c r="Q568" s="901"/>
      <c r="R568" s="901"/>
      <c r="S568" s="901"/>
      <c r="T568" s="901"/>
      <c r="U568" s="901"/>
      <c r="V568" s="901"/>
      <c r="W568" s="901"/>
      <c r="X568" s="901"/>
      <c r="Y568" s="901"/>
      <c r="Z568" s="901"/>
      <c r="AA568" s="901"/>
      <c r="AB568" s="901"/>
      <c r="AC568" s="901"/>
      <c r="AD568" s="901"/>
      <c r="AE568" s="901"/>
      <c r="AF568" s="901"/>
      <c r="AG568" s="901"/>
      <c r="AH568" s="901"/>
      <c r="AI568" s="901"/>
      <c r="AJ568" s="901"/>
      <c r="AK568" s="901"/>
      <c r="AL568" s="901"/>
      <c r="AM568" s="901"/>
      <c r="AN568" s="901"/>
      <c r="AO568" s="901"/>
      <c r="AP568" s="901"/>
      <c r="AQ568" s="901"/>
      <c r="AR568" s="901"/>
      <c r="AS568" s="901"/>
      <c r="AT568" s="901"/>
      <c r="AU568" s="901"/>
      <c r="AV568" s="901"/>
    </row>
    <row r="569" spans="1:48" s="859" customFormat="1" ht="25.5">
      <c r="A569" s="891"/>
      <c r="B569" s="857" t="s">
        <v>606</v>
      </c>
      <c r="C569" s="837" t="s">
        <v>26</v>
      </c>
      <c r="D569" s="827"/>
      <c r="E569" s="892">
        <v>1</v>
      </c>
      <c r="F569" s="773"/>
      <c r="G569" s="1221">
        <f t="shared" si="5"/>
        <v>0</v>
      </c>
      <c r="H569" s="901"/>
      <c r="I569" s="901"/>
      <c r="J569" s="901"/>
      <c r="K569" s="901"/>
      <c r="L569" s="901"/>
      <c r="M569" s="901"/>
      <c r="N569" s="901"/>
      <c r="O569" s="901"/>
      <c r="P569" s="901"/>
      <c r="Q569" s="901"/>
      <c r="R569" s="901"/>
      <c r="S569" s="901"/>
      <c r="T569" s="901"/>
      <c r="U569" s="901"/>
      <c r="V569" s="901"/>
      <c r="W569" s="901"/>
      <c r="X569" s="901"/>
      <c r="Y569" s="901"/>
      <c r="Z569" s="901"/>
      <c r="AA569" s="901"/>
      <c r="AB569" s="901"/>
      <c r="AC569" s="901"/>
      <c r="AD569" s="901"/>
      <c r="AE569" s="901"/>
      <c r="AF569" s="901"/>
      <c r="AG569" s="901"/>
      <c r="AH569" s="901"/>
      <c r="AI569" s="901"/>
      <c r="AJ569" s="901"/>
      <c r="AK569" s="901"/>
      <c r="AL569" s="901"/>
      <c r="AM569" s="901"/>
      <c r="AN569" s="901"/>
      <c r="AO569" s="901"/>
      <c r="AP569" s="901"/>
      <c r="AQ569" s="901"/>
      <c r="AR569" s="901"/>
      <c r="AS569" s="901"/>
      <c r="AT569" s="901"/>
      <c r="AU569" s="901"/>
      <c r="AV569" s="901"/>
    </row>
    <row r="570" spans="1:48" s="859" customFormat="1" ht="25.5">
      <c r="A570" s="891"/>
      <c r="B570" s="857" t="s">
        <v>606</v>
      </c>
      <c r="C570" s="837" t="s">
        <v>27</v>
      </c>
      <c r="D570" s="827"/>
      <c r="E570" s="892">
        <v>1</v>
      </c>
      <c r="F570" s="773"/>
      <c r="G570" s="1221">
        <f t="shared" si="5"/>
        <v>0</v>
      </c>
      <c r="H570" s="901"/>
      <c r="I570" s="901"/>
      <c r="J570" s="901"/>
      <c r="K570" s="901"/>
      <c r="L570" s="901"/>
      <c r="M570" s="901"/>
      <c r="N570" s="901"/>
      <c r="O570" s="901"/>
      <c r="P570" s="901"/>
      <c r="Q570" s="901"/>
      <c r="R570" s="901"/>
      <c r="S570" s="901"/>
      <c r="T570" s="901"/>
      <c r="U570" s="901"/>
      <c r="V570" s="901"/>
      <c r="W570" s="901"/>
      <c r="X570" s="901"/>
      <c r="Y570" s="901"/>
      <c r="Z570" s="901"/>
      <c r="AA570" s="901"/>
      <c r="AB570" s="901"/>
      <c r="AC570" s="901"/>
      <c r="AD570" s="901"/>
      <c r="AE570" s="901"/>
      <c r="AF570" s="901"/>
      <c r="AG570" s="901"/>
      <c r="AH570" s="901"/>
      <c r="AI570" s="901"/>
      <c r="AJ570" s="901"/>
      <c r="AK570" s="901"/>
      <c r="AL570" s="901"/>
      <c r="AM570" s="901"/>
      <c r="AN570" s="901"/>
      <c r="AO570" s="901"/>
      <c r="AP570" s="901"/>
      <c r="AQ570" s="901"/>
      <c r="AR570" s="901"/>
      <c r="AS570" s="901"/>
      <c r="AT570" s="901"/>
      <c r="AU570" s="901"/>
      <c r="AV570" s="901"/>
    </row>
    <row r="571" spans="1:48" s="859" customFormat="1" ht="25.5">
      <c r="A571" s="891"/>
      <c r="B571" s="857" t="s">
        <v>606</v>
      </c>
      <c r="C571" s="837" t="s">
        <v>28</v>
      </c>
      <c r="D571" s="860"/>
      <c r="E571" s="792">
        <v>1</v>
      </c>
      <c r="F571" s="773"/>
      <c r="G571" s="1221">
        <f t="shared" si="5"/>
        <v>0</v>
      </c>
      <c r="H571" s="901"/>
      <c r="I571" s="901"/>
      <c r="J571" s="901"/>
      <c r="K571" s="901"/>
      <c r="L571" s="901"/>
      <c r="M571" s="901"/>
      <c r="N571" s="901"/>
      <c r="O571" s="901"/>
      <c r="P571" s="901"/>
      <c r="Q571" s="901"/>
      <c r="R571" s="901"/>
      <c r="S571" s="901"/>
      <c r="T571" s="901"/>
      <c r="U571" s="901"/>
      <c r="V571" s="901"/>
      <c r="W571" s="901"/>
      <c r="X571" s="901"/>
      <c r="Y571" s="901"/>
      <c r="Z571" s="901"/>
      <c r="AA571" s="901"/>
      <c r="AB571" s="901"/>
      <c r="AC571" s="901"/>
      <c r="AD571" s="901"/>
      <c r="AE571" s="901"/>
      <c r="AF571" s="901"/>
      <c r="AG571" s="901"/>
      <c r="AH571" s="901"/>
      <c r="AI571" s="901"/>
      <c r="AJ571" s="901"/>
      <c r="AK571" s="901"/>
      <c r="AL571" s="901"/>
      <c r="AM571" s="901"/>
      <c r="AN571" s="901"/>
      <c r="AO571" s="901"/>
      <c r="AP571" s="901"/>
      <c r="AQ571" s="901"/>
      <c r="AR571" s="901"/>
      <c r="AS571" s="901"/>
      <c r="AT571" s="901"/>
      <c r="AU571" s="901"/>
      <c r="AV571" s="901"/>
    </row>
    <row r="572" spans="1:48" s="859" customFormat="1" ht="18">
      <c r="A572" s="891"/>
      <c r="B572" s="857"/>
      <c r="C572" s="837"/>
      <c r="D572" s="860"/>
      <c r="E572" s="792"/>
      <c r="F572" s="773"/>
      <c r="G572" s="1221"/>
      <c r="H572" s="901"/>
      <c r="I572" s="901"/>
      <c r="J572" s="901"/>
      <c r="K572" s="901"/>
      <c r="L572" s="901"/>
      <c r="M572" s="901"/>
      <c r="N572" s="901"/>
      <c r="O572" s="901"/>
      <c r="P572" s="901"/>
      <c r="Q572" s="901"/>
      <c r="R572" s="901"/>
      <c r="S572" s="901"/>
      <c r="T572" s="901"/>
      <c r="U572" s="901"/>
      <c r="V572" s="901"/>
      <c r="W572" s="901"/>
      <c r="X572" s="901"/>
      <c r="Y572" s="901"/>
      <c r="Z572" s="901"/>
      <c r="AA572" s="901"/>
      <c r="AB572" s="901"/>
      <c r="AC572" s="901"/>
      <c r="AD572" s="901"/>
      <c r="AE572" s="901"/>
      <c r="AF572" s="901"/>
      <c r="AG572" s="901"/>
      <c r="AH572" s="901"/>
      <c r="AI572" s="901"/>
      <c r="AJ572" s="901"/>
      <c r="AK572" s="901"/>
      <c r="AL572" s="901"/>
      <c r="AM572" s="901"/>
      <c r="AN572" s="901"/>
      <c r="AO572" s="901"/>
      <c r="AP572" s="901"/>
      <c r="AQ572" s="901"/>
      <c r="AR572" s="901"/>
      <c r="AS572" s="901"/>
      <c r="AT572" s="901"/>
      <c r="AU572" s="901"/>
      <c r="AV572" s="901"/>
    </row>
    <row r="573" spans="1:48">
      <c r="A573" s="849"/>
      <c r="B573" s="850"/>
      <c r="C573" s="851" t="s">
        <v>634</v>
      </c>
      <c r="D573" s="878" t="s">
        <v>629</v>
      </c>
      <c r="E573" s="878"/>
      <c r="F573" s="853"/>
      <c r="G573" s="1230">
        <f>SUM(G508:G571)</f>
        <v>0</v>
      </c>
    </row>
    <row r="574" spans="1:48" s="901" customFormat="1" ht="18">
      <c r="A574" s="896"/>
      <c r="B574" s="897"/>
      <c r="C574" s="898"/>
      <c r="D574" s="899"/>
      <c r="E574" s="900"/>
      <c r="F574" s="798"/>
      <c r="G574" s="1224"/>
    </row>
    <row r="575" spans="1:48" s="147" customFormat="1" ht="12.75">
      <c r="A575" s="143"/>
      <c r="B575" s="143"/>
      <c r="C575" s="861"/>
      <c r="D575" s="176"/>
      <c r="E575" s="176"/>
      <c r="F575" s="773"/>
      <c r="G575" s="1221"/>
      <c r="H575" s="619"/>
      <c r="I575" s="619"/>
      <c r="J575" s="619"/>
      <c r="K575" s="154"/>
      <c r="L575" s="154"/>
      <c r="M575" s="154"/>
      <c r="N575" s="154"/>
      <c r="O575" s="154"/>
      <c r="P575" s="154"/>
      <c r="Q575" s="154"/>
      <c r="R575" s="154"/>
      <c r="S575" s="154"/>
      <c r="T575" s="154"/>
      <c r="U575" s="154"/>
      <c r="V575" s="154"/>
      <c r="W575" s="154"/>
      <c r="X575" s="154"/>
      <c r="Y575" s="154"/>
      <c r="Z575" s="154"/>
      <c r="AA575" s="154"/>
      <c r="AB575" s="154"/>
      <c r="AC575" s="154"/>
      <c r="AD575" s="154"/>
      <c r="AE575" s="154"/>
      <c r="AF575" s="154"/>
      <c r="AG575" s="154"/>
      <c r="AH575" s="154"/>
      <c r="AI575" s="154"/>
      <c r="AJ575" s="154"/>
      <c r="AK575" s="154"/>
      <c r="AL575" s="154"/>
      <c r="AM575" s="154"/>
      <c r="AN575" s="154"/>
      <c r="AO575" s="154"/>
      <c r="AP575" s="154"/>
      <c r="AQ575" s="154"/>
      <c r="AR575" s="154"/>
      <c r="AS575" s="154"/>
      <c r="AT575" s="154"/>
      <c r="AU575" s="154"/>
      <c r="AV575" s="154"/>
    </row>
    <row r="576" spans="1:48" s="147" customFormat="1" ht="12.75">
      <c r="A576" s="268"/>
      <c r="B576" s="786"/>
      <c r="C576" s="902" t="s">
        <v>29</v>
      </c>
      <c r="D576" s="903"/>
      <c r="E576" s="903"/>
      <c r="F576" s="853"/>
      <c r="G576" s="1230">
        <f>G573+G504</f>
        <v>0</v>
      </c>
      <c r="H576" s="619"/>
      <c r="I576" s="619"/>
      <c r="J576" s="619"/>
      <c r="K576" s="154"/>
      <c r="L576" s="154"/>
      <c r="M576" s="154"/>
      <c r="N576" s="154"/>
      <c r="O576" s="154"/>
      <c r="P576" s="154"/>
      <c r="Q576" s="154"/>
      <c r="R576" s="154"/>
      <c r="S576" s="154"/>
      <c r="T576" s="154"/>
      <c r="U576" s="154"/>
      <c r="V576" s="154"/>
      <c r="W576" s="154"/>
      <c r="X576" s="154"/>
      <c r="Y576" s="154"/>
      <c r="Z576" s="154"/>
      <c r="AA576" s="154"/>
      <c r="AB576" s="154"/>
      <c r="AC576" s="154"/>
      <c r="AD576" s="154"/>
      <c r="AE576" s="154"/>
      <c r="AF576" s="154"/>
      <c r="AG576" s="154"/>
      <c r="AH576" s="154"/>
      <c r="AI576" s="154"/>
      <c r="AJ576" s="154"/>
      <c r="AK576" s="154"/>
      <c r="AL576" s="154"/>
      <c r="AM576" s="154"/>
      <c r="AN576" s="154"/>
      <c r="AO576" s="154"/>
      <c r="AP576" s="154"/>
      <c r="AQ576" s="154"/>
      <c r="AR576" s="154"/>
      <c r="AS576" s="154"/>
      <c r="AT576" s="154"/>
      <c r="AU576" s="154"/>
      <c r="AV576" s="154"/>
    </row>
    <row r="577" spans="1:48" s="147" customFormat="1" ht="12.75">
      <c r="A577" s="807"/>
      <c r="B577" s="808"/>
      <c r="C577" s="807"/>
      <c r="D577" s="176"/>
      <c r="E577" s="176"/>
      <c r="F577" s="773"/>
      <c r="G577" s="1221"/>
      <c r="H577" s="619"/>
      <c r="I577" s="619"/>
      <c r="J577" s="619"/>
      <c r="K577" s="154"/>
      <c r="L577" s="154"/>
      <c r="M577" s="154"/>
      <c r="N577" s="154"/>
      <c r="O577" s="154"/>
      <c r="P577" s="154"/>
      <c r="Q577" s="154"/>
      <c r="R577" s="154"/>
      <c r="S577" s="154"/>
      <c r="T577" s="154"/>
      <c r="U577" s="154"/>
      <c r="V577" s="154"/>
      <c r="W577" s="154"/>
      <c r="X577" s="154"/>
      <c r="Y577" s="154"/>
      <c r="Z577" s="154"/>
      <c r="AA577" s="154"/>
      <c r="AB577" s="154"/>
      <c r="AC577" s="154"/>
      <c r="AD577" s="154"/>
      <c r="AE577" s="154"/>
      <c r="AF577" s="154"/>
      <c r="AG577" s="154"/>
      <c r="AH577" s="154"/>
      <c r="AI577" s="154"/>
      <c r="AJ577" s="154"/>
      <c r="AK577" s="154"/>
      <c r="AL577" s="154"/>
      <c r="AM577" s="154"/>
      <c r="AN577" s="154"/>
      <c r="AO577" s="154"/>
      <c r="AP577" s="154"/>
      <c r="AQ577" s="154"/>
      <c r="AR577" s="154"/>
      <c r="AS577" s="154"/>
      <c r="AT577" s="154"/>
      <c r="AU577" s="154"/>
      <c r="AV577" s="154"/>
    </row>
    <row r="578" spans="1:48" s="147" customFormat="1" ht="48">
      <c r="A578" s="807"/>
      <c r="B578" s="808"/>
      <c r="C578" s="775" t="s">
        <v>30</v>
      </c>
      <c r="D578" s="176"/>
      <c r="E578" s="176"/>
      <c r="F578" s="904"/>
      <c r="G578" s="1235"/>
      <c r="H578" s="619"/>
      <c r="I578" s="619"/>
      <c r="J578" s="619"/>
      <c r="K578" s="154"/>
      <c r="L578" s="154"/>
      <c r="M578" s="154"/>
      <c r="N578" s="154"/>
      <c r="O578" s="154"/>
      <c r="P578" s="154"/>
      <c r="Q578" s="154"/>
      <c r="R578" s="154"/>
      <c r="S578" s="154"/>
      <c r="T578" s="154"/>
      <c r="U578" s="154"/>
      <c r="V578" s="154"/>
      <c r="W578" s="154"/>
      <c r="X578" s="154"/>
      <c r="Y578" s="154"/>
      <c r="Z578" s="154"/>
      <c r="AA578" s="154"/>
      <c r="AB578" s="154"/>
      <c r="AC578" s="154"/>
      <c r="AD578" s="154"/>
      <c r="AE578" s="154"/>
      <c r="AF578" s="154"/>
      <c r="AG578" s="154"/>
      <c r="AH578" s="154"/>
      <c r="AI578" s="154"/>
      <c r="AJ578" s="154"/>
      <c r="AK578" s="154"/>
      <c r="AL578" s="154"/>
      <c r="AM578" s="154"/>
      <c r="AN578" s="154"/>
      <c r="AO578" s="154"/>
      <c r="AP578" s="154"/>
      <c r="AQ578" s="154"/>
      <c r="AR578" s="154"/>
      <c r="AS578" s="154"/>
      <c r="AT578" s="154"/>
      <c r="AU578" s="154"/>
      <c r="AV578" s="154"/>
    </row>
    <row r="579" spans="1:48" s="147" customFormat="1" ht="12.75">
      <c r="A579" s="807"/>
      <c r="B579" s="808"/>
      <c r="C579" s="809"/>
      <c r="D579" s="176"/>
      <c r="E579" s="176"/>
      <c r="F579" s="904"/>
      <c r="G579" s="1235"/>
      <c r="H579" s="619"/>
      <c r="I579" s="619"/>
      <c r="J579" s="619"/>
      <c r="K579" s="154"/>
      <c r="L579" s="154"/>
      <c r="M579" s="154"/>
      <c r="N579" s="154"/>
      <c r="O579" s="154"/>
      <c r="P579" s="154"/>
      <c r="Q579" s="154"/>
      <c r="R579" s="154"/>
      <c r="S579" s="154"/>
      <c r="T579" s="154"/>
      <c r="U579" s="154"/>
      <c r="V579" s="154"/>
      <c r="W579" s="154"/>
      <c r="X579" s="154"/>
      <c r="Y579" s="154"/>
      <c r="Z579" s="154"/>
      <c r="AA579" s="154"/>
      <c r="AB579" s="154"/>
      <c r="AC579" s="154"/>
      <c r="AD579" s="154"/>
      <c r="AE579" s="154"/>
      <c r="AF579" s="154"/>
      <c r="AG579" s="154"/>
      <c r="AH579" s="154"/>
      <c r="AI579" s="154"/>
      <c r="AJ579" s="154"/>
      <c r="AK579" s="154"/>
      <c r="AL579" s="154"/>
      <c r="AM579" s="154"/>
      <c r="AN579" s="154"/>
      <c r="AO579" s="154"/>
      <c r="AP579" s="154"/>
      <c r="AQ579" s="154"/>
      <c r="AR579" s="154"/>
      <c r="AS579" s="154"/>
      <c r="AT579" s="154"/>
      <c r="AU579" s="154"/>
      <c r="AV579" s="154"/>
    </row>
    <row r="580" spans="1:48" s="147" customFormat="1" ht="12.75">
      <c r="A580" s="807"/>
      <c r="B580" s="808"/>
      <c r="C580" s="809"/>
      <c r="D580" s="176"/>
      <c r="E580" s="176"/>
      <c r="F580" s="904"/>
      <c r="G580" s="1235"/>
      <c r="H580" s="619"/>
      <c r="I580" s="619"/>
      <c r="J580" s="619"/>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AN580" s="154"/>
      <c r="AO580" s="154"/>
      <c r="AP580" s="154"/>
      <c r="AQ580" s="154"/>
      <c r="AR580" s="154"/>
      <c r="AS580" s="154"/>
      <c r="AT580" s="154"/>
      <c r="AU580" s="154"/>
      <c r="AV580" s="154"/>
    </row>
    <row r="581" spans="1:48" s="147" customFormat="1" ht="12.75">
      <c r="A581" s="807"/>
      <c r="B581" s="808"/>
      <c r="C581" s="809"/>
      <c r="D581" s="176"/>
      <c r="E581" s="176"/>
      <c r="F581" s="904"/>
      <c r="G581" s="1235"/>
      <c r="H581" s="619"/>
      <c r="I581" s="619"/>
      <c r="J581" s="619"/>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AN581" s="154"/>
      <c r="AO581" s="154"/>
      <c r="AP581" s="154"/>
      <c r="AQ581" s="154"/>
      <c r="AR581" s="154"/>
      <c r="AS581" s="154"/>
      <c r="AT581" s="154"/>
      <c r="AU581" s="154"/>
      <c r="AV581" s="154"/>
    </row>
    <row r="582" spans="1:48" s="147" customFormat="1" ht="12.75">
      <c r="A582" s="807"/>
      <c r="B582" s="808"/>
      <c r="C582" s="809"/>
      <c r="D582" s="209"/>
      <c r="E582" s="209"/>
      <c r="F582" s="904"/>
      <c r="G582" s="1235"/>
      <c r="H582" s="619"/>
      <c r="I582" s="619"/>
      <c r="J582" s="619"/>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AN582" s="154"/>
      <c r="AO582" s="154"/>
      <c r="AP582" s="154"/>
      <c r="AQ582" s="154"/>
      <c r="AR582" s="154"/>
      <c r="AS582" s="154"/>
      <c r="AT582" s="154"/>
      <c r="AU582" s="154"/>
      <c r="AV582" s="154"/>
    </row>
    <row r="583" spans="1:48" s="147" customFormat="1" ht="12.75">
      <c r="A583" s="143"/>
      <c r="B583" s="802"/>
      <c r="C583" s="801"/>
      <c r="D583" s="176"/>
      <c r="E583" s="176"/>
      <c r="F583" s="773"/>
      <c r="G583" s="1221"/>
      <c r="H583" s="619"/>
      <c r="I583" s="619"/>
      <c r="J583" s="619"/>
      <c r="K583" s="154"/>
      <c r="L583" s="154"/>
      <c r="M583" s="154"/>
      <c r="N583" s="154"/>
      <c r="O583" s="154"/>
      <c r="P583" s="154"/>
      <c r="Q583" s="154"/>
      <c r="R583" s="154"/>
      <c r="S583" s="154"/>
      <c r="T583" s="154"/>
      <c r="U583" s="154"/>
      <c r="V583" s="154"/>
      <c r="W583" s="154"/>
      <c r="X583" s="154"/>
      <c r="Y583" s="154"/>
      <c r="Z583" s="154"/>
      <c r="AA583" s="154"/>
      <c r="AB583" s="154"/>
      <c r="AC583" s="154"/>
      <c r="AD583" s="154"/>
      <c r="AE583" s="154"/>
      <c r="AF583" s="154"/>
      <c r="AG583" s="154"/>
      <c r="AH583" s="154"/>
      <c r="AI583" s="154"/>
      <c r="AJ583" s="154"/>
      <c r="AK583" s="154"/>
      <c r="AL583" s="154"/>
      <c r="AM583" s="154"/>
      <c r="AN583" s="154"/>
      <c r="AO583" s="154"/>
      <c r="AP583" s="154"/>
      <c r="AQ583" s="154"/>
      <c r="AR583" s="154"/>
      <c r="AS583" s="154"/>
      <c r="AT583" s="154"/>
      <c r="AU583" s="154"/>
      <c r="AV583" s="154"/>
    </row>
    <row r="584" spans="1:48" s="147" customFormat="1" ht="12.75">
      <c r="A584" s="143"/>
      <c r="B584" s="802"/>
      <c r="C584" s="143"/>
      <c r="D584" s="176"/>
      <c r="E584" s="176"/>
      <c r="F584" s="773"/>
      <c r="G584" s="1221"/>
      <c r="H584" s="619"/>
      <c r="I584" s="619"/>
      <c r="J584" s="619"/>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4"/>
      <c r="AL584" s="154"/>
      <c r="AM584" s="154"/>
      <c r="AN584" s="154"/>
      <c r="AO584" s="154"/>
      <c r="AP584" s="154"/>
      <c r="AQ584" s="154"/>
      <c r="AR584" s="154"/>
      <c r="AS584" s="154"/>
      <c r="AT584" s="154"/>
      <c r="AU584" s="154"/>
      <c r="AV584" s="154"/>
    </row>
    <row r="585" spans="1:48" s="147" customFormat="1" ht="14.25">
      <c r="A585" s="902"/>
      <c r="B585" s="905"/>
      <c r="C585" s="783" t="s">
        <v>539</v>
      </c>
      <c r="D585" s="176"/>
      <c r="E585" s="176"/>
      <c r="F585" s="773"/>
      <c r="G585" s="1221"/>
      <c r="H585" s="619"/>
      <c r="I585" s="619"/>
      <c r="J585" s="619"/>
      <c r="K585" s="154"/>
      <c r="L585" s="154"/>
      <c r="M585" s="154"/>
      <c r="N585" s="154"/>
      <c r="O585" s="154"/>
      <c r="P585" s="154"/>
      <c r="Q585" s="154"/>
      <c r="R585" s="154"/>
      <c r="S585" s="154"/>
      <c r="T585" s="154"/>
      <c r="U585" s="154"/>
      <c r="V585" s="154"/>
      <c r="W585" s="154"/>
      <c r="X585" s="154"/>
      <c r="Y585" s="154"/>
      <c r="Z585" s="154"/>
      <c r="AA585" s="154"/>
      <c r="AB585" s="154"/>
      <c r="AC585" s="154"/>
      <c r="AD585" s="154"/>
      <c r="AE585" s="154"/>
      <c r="AF585" s="154"/>
      <c r="AG585" s="154"/>
      <c r="AH585" s="154"/>
      <c r="AI585" s="154"/>
      <c r="AJ585" s="154"/>
      <c r="AK585" s="154"/>
      <c r="AL585" s="154"/>
      <c r="AM585" s="154"/>
      <c r="AN585" s="154"/>
      <c r="AO585" s="154"/>
      <c r="AP585" s="154"/>
      <c r="AQ585" s="154"/>
      <c r="AR585" s="154"/>
      <c r="AS585" s="154"/>
      <c r="AT585" s="154"/>
      <c r="AU585" s="154"/>
      <c r="AV585" s="154"/>
    </row>
    <row r="586" spans="1:48" s="147" customFormat="1" ht="12.75">
      <c r="A586" s="143"/>
      <c r="B586" s="802"/>
      <c r="C586" s="143"/>
      <c r="D586" s="176"/>
      <c r="E586" s="176"/>
      <c r="F586" s="773"/>
      <c r="G586" s="1221"/>
      <c r="H586" s="619"/>
      <c r="I586" s="619"/>
      <c r="J586" s="619"/>
      <c r="K586" s="154"/>
      <c r="L586" s="154"/>
      <c r="M586" s="154"/>
      <c r="N586" s="154"/>
      <c r="O586" s="154"/>
      <c r="P586" s="154"/>
      <c r="Q586" s="154"/>
      <c r="R586" s="154"/>
      <c r="S586" s="154"/>
      <c r="T586" s="154"/>
      <c r="U586" s="154"/>
      <c r="V586" s="154"/>
      <c r="W586" s="154"/>
      <c r="X586" s="154"/>
      <c r="Y586" s="154"/>
      <c r="Z586" s="154"/>
      <c r="AA586" s="154"/>
      <c r="AB586" s="154"/>
      <c r="AC586" s="154"/>
      <c r="AD586" s="154"/>
      <c r="AE586" s="154"/>
      <c r="AF586" s="154"/>
      <c r="AG586" s="154"/>
      <c r="AH586" s="154"/>
      <c r="AI586" s="154"/>
      <c r="AJ586" s="154"/>
      <c r="AK586" s="154"/>
      <c r="AL586" s="154"/>
      <c r="AM586" s="154"/>
      <c r="AN586" s="154"/>
      <c r="AO586" s="154"/>
      <c r="AP586" s="154"/>
      <c r="AQ586" s="154"/>
      <c r="AR586" s="154"/>
      <c r="AS586" s="154"/>
      <c r="AT586" s="154"/>
      <c r="AU586" s="154"/>
      <c r="AV586" s="154"/>
    </row>
    <row r="587" spans="1:48" s="147" customFormat="1" ht="25.5">
      <c r="A587" s="906" t="s">
        <v>1141</v>
      </c>
      <c r="B587" s="907"/>
      <c r="C587" s="908" t="s">
        <v>487</v>
      </c>
      <c r="D587" s="909"/>
      <c r="E587" s="909"/>
      <c r="F587" s="910"/>
      <c r="G587" s="1236">
        <f>SUM(G588:G591)</f>
        <v>0</v>
      </c>
      <c r="H587" s="619"/>
      <c r="I587" s="619"/>
      <c r="J587" s="619"/>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AN587" s="154"/>
      <c r="AO587" s="154"/>
      <c r="AP587" s="154"/>
      <c r="AQ587" s="154"/>
      <c r="AR587" s="154"/>
      <c r="AS587" s="154"/>
      <c r="AT587" s="154"/>
      <c r="AU587" s="154"/>
      <c r="AV587" s="154"/>
    </row>
    <row r="588" spans="1:48" s="147" customFormat="1" ht="12.75">
      <c r="A588" s="802" t="s">
        <v>1090</v>
      </c>
      <c r="B588" s="802"/>
      <c r="C588" s="143" t="s">
        <v>605</v>
      </c>
      <c r="D588" s="176"/>
      <c r="E588" s="176"/>
      <c r="F588" s="773"/>
      <c r="G588" s="1237">
        <f>G40</f>
        <v>0</v>
      </c>
      <c r="H588" s="619"/>
      <c r="I588" s="619"/>
      <c r="J588" s="619"/>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c r="AN588" s="154"/>
      <c r="AO588" s="154"/>
      <c r="AP588" s="154"/>
      <c r="AQ588" s="154"/>
      <c r="AR588" s="154"/>
      <c r="AS588" s="154"/>
      <c r="AT588" s="154"/>
      <c r="AU588" s="154"/>
      <c r="AV588" s="154"/>
    </row>
    <row r="589" spans="1:48" s="147" customFormat="1" ht="12.75">
      <c r="A589" s="802" t="s">
        <v>1001</v>
      </c>
      <c r="B589" s="802"/>
      <c r="C589" s="143" t="s">
        <v>31</v>
      </c>
      <c r="D589" s="176"/>
      <c r="E589" s="176"/>
      <c r="F589" s="773"/>
      <c r="G589" s="1237">
        <f>G90</f>
        <v>0</v>
      </c>
      <c r="H589" s="619"/>
      <c r="I589" s="619"/>
      <c r="J589" s="619"/>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row>
    <row r="590" spans="1:48" s="147" customFormat="1" ht="12.75">
      <c r="A590" s="802" t="s">
        <v>1012</v>
      </c>
      <c r="B590" s="802"/>
      <c r="C590" s="143" t="s">
        <v>32</v>
      </c>
      <c r="D590" s="176"/>
      <c r="E590" s="176"/>
      <c r="F590" s="773"/>
      <c r="G590" s="1237">
        <f>G154</f>
        <v>0</v>
      </c>
      <c r="H590" s="619"/>
      <c r="I590" s="619"/>
      <c r="J590" s="619"/>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row>
    <row r="591" spans="1:48" s="147" customFormat="1" ht="12.75">
      <c r="A591" s="802" t="s">
        <v>1004</v>
      </c>
      <c r="B591" s="802"/>
      <c r="C591" s="143" t="s">
        <v>33</v>
      </c>
      <c r="D591" s="176"/>
      <c r="E591" s="176"/>
      <c r="F591" s="773"/>
      <c r="G591" s="1237">
        <f>G174</f>
        <v>0</v>
      </c>
      <c r="H591" s="619"/>
      <c r="I591" s="619"/>
      <c r="J591" s="619"/>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row>
    <row r="592" spans="1:48" s="147" customFormat="1" ht="12.75">
      <c r="A592" s="143"/>
      <c r="B592" s="802"/>
      <c r="C592" s="143"/>
      <c r="D592" s="176"/>
      <c r="E592" s="176"/>
      <c r="F592" s="773"/>
      <c r="G592" s="1237"/>
      <c r="H592" s="619"/>
      <c r="I592" s="619"/>
      <c r="J592" s="619"/>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AN592" s="154"/>
      <c r="AO592" s="154"/>
      <c r="AP592" s="154"/>
      <c r="AQ592" s="154"/>
      <c r="AR592" s="154"/>
      <c r="AS592" s="154"/>
      <c r="AT592" s="154"/>
      <c r="AU592" s="154"/>
      <c r="AV592" s="154"/>
    </row>
    <row r="593" spans="1:48" s="147" customFormat="1" ht="25.5">
      <c r="A593" s="906" t="s">
        <v>305</v>
      </c>
      <c r="B593" s="907"/>
      <c r="C593" s="908" t="s">
        <v>256</v>
      </c>
      <c r="D593" s="909"/>
      <c r="E593" s="909"/>
      <c r="F593" s="910"/>
      <c r="G593" s="1236">
        <f>SUM(G594:G598)</f>
        <v>0</v>
      </c>
      <c r="H593" s="619"/>
      <c r="I593" s="619"/>
      <c r="J593" s="619"/>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AN593" s="154"/>
      <c r="AO593" s="154"/>
      <c r="AP593" s="154"/>
      <c r="AQ593" s="154"/>
      <c r="AR593" s="154"/>
      <c r="AS593" s="154"/>
      <c r="AT593" s="154"/>
      <c r="AU593" s="154"/>
      <c r="AV593" s="154"/>
    </row>
    <row r="594" spans="1:48" s="147" customFormat="1" ht="12.75">
      <c r="A594" s="802" t="s">
        <v>1090</v>
      </c>
      <c r="B594" s="802"/>
      <c r="C594" s="143" t="s">
        <v>605</v>
      </c>
      <c r="D594" s="176"/>
      <c r="E594" s="176"/>
      <c r="F594" s="773"/>
      <c r="G594" s="1237">
        <f>G208</f>
        <v>0</v>
      </c>
      <c r="H594" s="619"/>
      <c r="I594" s="619"/>
      <c r="J594" s="619"/>
      <c r="K594" s="154"/>
      <c r="L594" s="154"/>
      <c r="M594" s="154"/>
      <c r="N594" s="154"/>
      <c r="O594" s="154"/>
      <c r="P594" s="154"/>
      <c r="Q594" s="154"/>
      <c r="R594" s="154"/>
      <c r="S594" s="154"/>
      <c r="T594" s="154"/>
      <c r="U594" s="154"/>
      <c r="V594" s="154"/>
      <c r="W594" s="154"/>
      <c r="X594" s="154"/>
      <c r="Y594" s="154"/>
      <c r="Z594" s="154"/>
      <c r="AA594" s="154"/>
      <c r="AB594" s="154"/>
      <c r="AC594" s="154"/>
      <c r="AD594" s="154"/>
      <c r="AE594" s="154"/>
      <c r="AF594" s="154"/>
      <c r="AG594" s="154"/>
      <c r="AH594" s="154"/>
      <c r="AI594" s="154"/>
      <c r="AJ594" s="154"/>
      <c r="AK594" s="154"/>
      <c r="AL594" s="154"/>
      <c r="AM594" s="154"/>
      <c r="AN594" s="154"/>
      <c r="AO594" s="154"/>
      <c r="AP594" s="154"/>
      <c r="AQ594" s="154"/>
      <c r="AR594" s="154"/>
      <c r="AS594" s="154"/>
      <c r="AT594" s="154"/>
      <c r="AU594" s="154"/>
      <c r="AV594" s="154"/>
    </row>
    <row r="595" spans="1:48" s="147" customFormat="1" ht="12.75">
      <c r="A595" s="802" t="s">
        <v>1001</v>
      </c>
      <c r="B595" s="802"/>
      <c r="C595" s="143" t="s">
        <v>31</v>
      </c>
      <c r="D595" s="176"/>
      <c r="E595" s="176"/>
      <c r="F595" s="773"/>
      <c r="G595" s="1237">
        <f>G320</f>
        <v>0</v>
      </c>
      <c r="H595" s="619"/>
      <c r="I595" s="619"/>
      <c r="J595" s="619"/>
      <c r="K595" s="154"/>
      <c r="L595" s="154"/>
      <c r="M595" s="154"/>
      <c r="N595" s="154"/>
      <c r="O595" s="154"/>
      <c r="P595" s="154"/>
      <c r="Q595" s="154"/>
      <c r="R595" s="154"/>
      <c r="S595" s="154"/>
      <c r="T595" s="154"/>
      <c r="U595" s="154"/>
      <c r="V595" s="154"/>
      <c r="W595" s="154"/>
      <c r="X595" s="154"/>
      <c r="Y595" s="154"/>
      <c r="Z595" s="154"/>
      <c r="AA595" s="154"/>
      <c r="AB595" s="154"/>
      <c r="AC595" s="154"/>
      <c r="AD595" s="154"/>
      <c r="AE595" s="154"/>
      <c r="AF595" s="154"/>
      <c r="AG595" s="154"/>
      <c r="AH595" s="154"/>
      <c r="AI595" s="154"/>
      <c r="AJ595" s="154"/>
      <c r="AK595" s="154"/>
      <c r="AL595" s="154"/>
      <c r="AM595" s="154"/>
      <c r="AN595" s="154"/>
      <c r="AO595" s="154"/>
      <c r="AP595" s="154"/>
      <c r="AQ595" s="154"/>
      <c r="AR595" s="154"/>
      <c r="AS595" s="154"/>
      <c r="AT595" s="154"/>
      <c r="AU595" s="154"/>
      <c r="AV595" s="154"/>
    </row>
    <row r="596" spans="1:48" s="147" customFormat="1" ht="25.5">
      <c r="A596" s="802" t="s">
        <v>1012</v>
      </c>
      <c r="B596" s="802"/>
      <c r="C596" s="175" t="s">
        <v>34</v>
      </c>
      <c r="D596" s="176"/>
      <c r="E596" s="176"/>
      <c r="F596" s="773"/>
      <c r="G596" s="1237">
        <f>G373</f>
        <v>0</v>
      </c>
      <c r="H596" s="619"/>
      <c r="I596" s="619"/>
      <c r="J596" s="619"/>
      <c r="K596" s="154"/>
      <c r="L596" s="154"/>
      <c r="M596" s="154"/>
      <c r="N596" s="154"/>
      <c r="O596" s="154"/>
      <c r="P596" s="154"/>
      <c r="Q596" s="154"/>
      <c r="R596" s="154"/>
      <c r="S596" s="154"/>
      <c r="T596" s="154"/>
      <c r="U596" s="154"/>
      <c r="V596" s="154"/>
      <c r="W596" s="154"/>
      <c r="X596" s="154"/>
      <c r="Y596" s="154"/>
      <c r="Z596" s="154"/>
      <c r="AA596" s="154"/>
      <c r="AB596" s="154"/>
      <c r="AC596" s="154"/>
      <c r="AD596" s="154"/>
      <c r="AE596" s="154"/>
      <c r="AF596" s="154"/>
      <c r="AG596" s="154"/>
      <c r="AH596" s="154"/>
      <c r="AI596" s="154"/>
      <c r="AJ596" s="154"/>
      <c r="AK596" s="154"/>
      <c r="AL596" s="154"/>
      <c r="AM596" s="154"/>
      <c r="AN596" s="154"/>
      <c r="AO596" s="154"/>
      <c r="AP596" s="154"/>
      <c r="AQ596" s="154"/>
      <c r="AR596" s="154"/>
      <c r="AS596" s="154"/>
      <c r="AT596" s="154"/>
      <c r="AU596" s="154"/>
      <c r="AV596" s="154"/>
    </row>
    <row r="597" spans="1:48" s="147" customFormat="1" ht="25.5">
      <c r="A597" s="802" t="s">
        <v>1004</v>
      </c>
      <c r="B597" s="802"/>
      <c r="C597" s="175" t="s">
        <v>35</v>
      </c>
      <c r="D597" s="176"/>
      <c r="E597" s="176"/>
      <c r="F597" s="773"/>
      <c r="G597" s="1237">
        <f>G427</f>
        <v>0</v>
      </c>
      <c r="H597" s="619"/>
      <c r="I597" s="619"/>
      <c r="J597" s="619"/>
      <c r="K597" s="154"/>
      <c r="L597" s="154"/>
      <c r="M597" s="154"/>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4"/>
      <c r="AL597" s="154"/>
      <c r="AM597" s="154"/>
      <c r="AN597" s="154"/>
      <c r="AO597" s="154"/>
      <c r="AP597" s="154"/>
      <c r="AQ597" s="154"/>
      <c r="AR597" s="154"/>
      <c r="AS597" s="154"/>
      <c r="AT597" s="154"/>
      <c r="AU597" s="154"/>
      <c r="AV597" s="154"/>
    </row>
    <row r="598" spans="1:48" s="147" customFormat="1" ht="25.5">
      <c r="A598" s="802" t="s">
        <v>1005</v>
      </c>
      <c r="B598" s="802"/>
      <c r="C598" s="175" t="s">
        <v>36</v>
      </c>
      <c r="D598" s="176"/>
      <c r="E598" s="176"/>
      <c r="F598" s="773"/>
      <c r="G598" s="1237">
        <f>G481</f>
        <v>0</v>
      </c>
      <c r="H598" s="619"/>
      <c r="I598" s="619"/>
      <c r="J598" s="619"/>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4"/>
      <c r="AL598" s="154"/>
      <c r="AM598" s="154"/>
      <c r="AN598" s="154"/>
      <c r="AO598" s="154"/>
      <c r="AP598" s="154"/>
      <c r="AQ598" s="154"/>
      <c r="AR598" s="154"/>
      <c r="AS598" s="154"/>
      <c r="AT598" s="154"/>
      <c r="AU598" s="154"/>
      <c r="AV598" s="154"/>
    </row>
    <row r="599" spans="1:48" s="147" customFormat="1" ht="12.75">
      <c r="A599" s="143"/>
      <c r="B599" s="802"/>
      <c r="C599" s="143"/>
      <c r="D599" s="176"/>
      <c r="E599" s="176"/>
      <c r="F599" s="773"/>
      <c r="G599" s="1237"/>
      <c r="H599" s="619"/>
      <c r="I599" s="619"/>
      <c r="J599" s="619"/>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4"/>
      <c r="AL599" s="154"/>
      <c r="AM599" s="154"/>
      <c r="AN599" s="154"/>
      <c r="AO599" s="154"/>
      <c r="AP599" s="154"/>
      <c r="AQ599" s="154"/>
      <c r="AR599" s="154"/>
      <c r="AS599" s="154"/>
      <c r="AT599" s="154"/>
      <c r="AU599" s="154"/>
      <c r="AV599" s="154"/>
    </row>
    <row r="600" spans="1:48" s="147" customFormat="1" ht="12.75">
      <c r="A600" s="906" t="s">
        <v>981</v>
      </c>
      <c r="B600" s="907"/>
      <c r="C600" s="906" t="s">
        <v>564</v>
      </c>
      <c r="D600" s="909"/>
      <c r="E600" s="909"/>
      <c r="F600" s="910"/>
      <c r="G600" s="1236">
        <f>G576</f>
        <v>0</v>
      </c>
      <c r="H600" s="619"/>
      <c r="I600" s="619"/>
      <c r="J600" s="619"/>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4"/>
      <c r="AL600" s="154"/>
      <c r="AM600" s="154"/>
      <c r="AN600" s="154"/>
      <c r="AO600" s="154"/>
      <c r="AP600" s="154"/>
      <c r="AQ600" s="154"/>
      <c r="AR600" s="154"/>
      <c r="AS600" s="154"/>
      <c r="AT600" s="154"/>
      <c r="AU600" s="154"/>
      <c r="AV600" s="154"/>
    </row>
    <row r="601" spans="1:48" s="147" customFormat="1" ht="12.75">
      <c r="A601" s="143"/>
      <c r="B601" s="802"/>
      <c r="C601" s="143"/>
      <c r="D601" s="176"/>
      <c r="E601" s="176"/>
      <c r="F601" s="773"/>
      <c r="G601" s="1237"/>
      <c r="H601" s="619"/>
      <c r="I601" s="619"/>
      <c r="J601" s="619"/>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4"/>
      <c r="AL601" s="154"/>
      <c r="AM601" s="154"/>
      <c r="AN601" s="154"/>
      <c r="AO601" s="154"/>
      <c r="AP601" s="154"/>
      <c r="AQ601" s="154"/>
      <c r="AR601" s="154"/>
      <c r="AS601" s="154"/>
      <c r="AT601" s="154"/>
      <c r="AU601" s="154"/>
      <c r="AV601" s="154"/>
    </row>
    <row r="602" spans="1:48" s="147" customFormat="1" ht="12.75">
      <c r="A602" s="143" t="s">
        <v>996</v>
      </c>
      <c r="B602" s="802"/>
      <c r="C602" s="143" t="s">
        <v>37</v>
      </c>
      <c r="D602" s="176"/>
      <c r="E602" s="912"/>
      <c r="F602" s="911"/>
      <c r="G602" s="1238">
        <f>SUM(G586:G601)*0.045</f>
        <v>0</v>
      </c>
      <c r="H602" s="619"/>
      <c r="I602" s="619"/>
      <c r="J602" s="619"/>
      <c r="K602" s="154"/>
      <c r="L602" s="154"/>
      <c r="M602" s="154"/>
      <c r="N602" s="154"/>
      <c r="O602" s="154"/>
      <c r="P602" s="154"/>
      <c r="Q602" s="154"/>
      <c r="R602" s="154"/>
      <c r="S602" s="154"/>
      <c r="T602" s="154"/>
      <c r="U602" s="154"/>
      <c r="V602" s="154"/>
      <c r="W602" s="154"/>
      <c r="X602" s="154"/>
      <c r="Y602" s="154"/>
      <c r="Z602" s="154"/>
      <c r="AA602" s="154"/>
      <c r="AB602" s="154"/>
      <c r="AC602" s="154"/>
      <c r="AD602" s="154"/>
      <c r="AE602" s="154"/>
      <c r="AF602" s="154"/>
      <c r="AG602" s="154"/>
      <c r="AH602" s="154"/>
      <c r="AI602" s="154"/>
      <c r="AJ602" s="154"/>
      <c r="AK602" s="154"/>
      <c r="AL602" s="154"/>
      <c r="AM602" s="154"/>
      <c r="AN602" s="154"/>
      <c r="AO602" s="154"/>
      <c r="AP602" s="154"/>
      <c r="AQ602" s="154"/>
      <c r="AR602" s="154"/>
      <c r="AS602" s="154"/>
      <c r="AT602" s="154"/>
      <c r="AU602" s="154"/>
      <c r="AV602" s="154"/>
    </row>
    <row r="603" spans="1:48" s="147" customFormat="1" ht="12.75">
      <c r="A603" s="143"/>
      <c r="B603" s="802"/>
      <c r="C603" s="143"/>
      <c r="D603" s="176"/>
      <c r="E603" s="912"/>
      <c r="F603" s="911"/>
      <c r="G603" s="1237"/>
      <c r="H603" s="619"/>
      <c r="I603" s="619"/>
      <c r="J603" s="619"/>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54"/>
      <c r="AQ603" s="154"/>
      <c r="AR603" s="154"/>
      <c r="AS603" s="154"/>
      <c r="AT603" s="154"/>
      <c r="AU603" s="154"/>
      <c r="AV603" s="154"/>
    </row>
    <row r="604" spans="1:48" s="147" customFormat="1" ht="15.75" thickBot="1">
      <c r="A604" s="913"/>
      <c r="B604" s="914"/>
      <c r="C604" s="915" t="s">
        <v>740</v>
      </c>
      <c r="D604" s="916"/>
      <c r="E604" s="916" t="s">
        <v>919</v>
      </c>
      <c r="F604" s="917"/>
      <c r="G604" s="1239">
        <f>G587+G593+G600+G602</f>
        <v>0</v>
      </c>
      <c r="H604" s="619"/>
      <c r="I604" s="619"/>
      <c r="J604" s="619"/>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4"/>
      <c r="AN604" s="154"/>
      <c r="AO604" s="154"/>
      <c r="AP604" s="154"/>
      <c r="AQ604" s="154"/>
      <c r="AR604" s="154"/>
      <c r="AS604" s="154"/>
      <c r="AT604" s="154"/>
      <c r="AU604" s="154"/>
      <c r="AV604" s="154"/>
    </row>
    <row r="605" spans="1:48" s="147" customFormat="1" ht="13.5" thickTop="1">
      <c r="A605" s="143"/>
      <c r="B605" s="802"/>
      <c r="C605" s="143"/>
      <c r="D605" s="176"/>
      <c r="E605" s="918"/>
      <c r="F605" s="773"/>
      <c r="G605" s="1221"/>
      <c r="H605" s="619"/>
      <c r="I605" s="619"/>
      <c r="J605" s="619"/>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4"/>
      <c r="AG605" s="154"/>
      <c r="AH605" s="154"/>
      <c r="AI605" s="154"/>
      <c r="AJ605" s="154"/>
      <c r="AK605" s="154"/>
      <c r="AL605" s="154"/>
      <c r="AM605" s="154"/>
      <c r="AN605" s="154"/>
      <c r="AO605" s="154"/>
      <c r="AP605" s="154"/>
      <c r="AQ605" s="154"/>
      <c r="AR605" s="154"/>
      <c r="AS605" s="154"/>
      <c r="AT605" s="154"/>
      <c r="AU605" s="154"/>
      <c r="AV605" s="154"/>
    </row>
    <row r="606" spans="1:48" s="147" customFormat="1" ht="12.75">
      <c r="A606" s="143"/>
      <c r="B606" s="802"/>
      <c r="C606" s="919" t="s">
        <v>595</v>
      </c>
      <c r="D606" s="176"/>
      <c r="E606" s="918"/>
      <c r="F606" s="774"/>
      <c r="G606" s="1220"/>
      <c r="H606" s="619"/>
      <c r="I606" s="619"/>
      <c r="J606" s="619"/>
      <c r="K606" s="154"/>
      <c r="L606" s="154"/>
      <c r="M606" s="154"/>
      <c r="N606" s="154"/>
      <c r="O606" s="154"/>
      <c r="P606" s="154"/>
      <c r="Q606" s="154"/>
      <c r="R606" s="154"/>
      <c r="S606" s="154"/>
      <c r="T606" s="154"/>
      <c r="U606" s="154"/>
      <c r="V606" s="154"/>
      <c r="W606" s="154"/>
      <c r="X606" s="154"/>
      <c r="Y606" s="154"/>
      <c r="Z606" s="154"/>
      <c r="AA606" s="154"/>
      <c r="AB606" s="154"/>
      <c r="AC606" s="154"/>
      <c r="AD606" s="154"/>
      <c r="AE606" s="154"/>
      <c r="AF606" s="154"/>
      <c r="AG606" s="154"/>
      <c r="AH606" s="154"/>
      <c r="AI606" s="154"/>
      <c r="AJ606" s="154"/>
      <c r="AK606" s="154"/>
      <c r="AL606" s="154"/>
      <c r="AM606" s="154"/>
      <c r="AN606" s="154"/>
      <c r="AO606" s="154"/>
      <c r="AP606" s="154"/>
      <c r="AQ606" s="154"/>
      <c r="AR606" s="154"/>
      <c r="AS606" s="154"/>
      <c r="AT606" s="154"/>
      <c r="AU606" s="154"/>
      <c r="AV606" s="154"/>
    </row>
    <row r="607" spans="1:48" s="147" customFormat="1" ht="12.75">
      <c r="A607" s="143"/>
      <c r="B607" s="143"/>
      <c r="C607" s="143"/>
      <c r="D607" s="176"/>
      <c r="E607" s="176"/>
      <c r="F607" s="773"/>
      <c r="G607" s="1221"/>
      <c r="H607" s="619"/>
      <c r="I607" s="619"/>
      <c r="J607" s="619"/>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c r="AQ607" s="154"/>
      <c r="AR607" s="154"/>
      <c r="AS607" s="154"/>
      <c r="AT607" s="154"/>
      <c r="AU607" s="154"/>
      <c r="AV607" s="154"/>
    </row>
  </sheetData>
  <sheetProtection password="EBCE" sheet="1"/>
  <phoneticPr fontId="113" type="noConversion"/>
  <pageMargins left="0.75" right="0.75" top="1" bottom="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zoomScaleNormal="100" workbookViewId="0">
      <selection activeCell="D10" sqref="D10"/>
    </sheetView>
  </sheetViews>
  <sheetFormatPr defaultRowHeight="15"/>
  <cols>
    <col min="1" max="1" width="4" style="945" customWidth="1"/>
    <col min="2" max="2" width="44.5703125" style="946" customWidth="1"/>
    <col min="3" max="3" width="13" style="946" customWidth="1"/>
    <col min="4" max="4" width="14.85546875" style="946" customWidth="1"/>
    <col min="5" max="16384" width="9.140625" style="946"/>
  </cols>
  <sheetData>
    <row r="1" spans="1:5" s="923" customFormat="1">
      <c r="A1" s="920"/>
      <c r="B1" s="921" t="s">
        <v>38</v>
      </c>
      <c r="C1" s="922"/>
      <c r="D1" s="922"/>
      <c r="E1" s="922"/>
    </row>
    <row r="2" spans="1:5" s="923" customFormat="1" ht="45">
      <c r="A2" s="924"/>
      <c r="B2" s="925" t="s">
        <v>39</v>
      </c>
      <c r="C2" s="926"/>
      <c r="D2" s="926"/>
      <c r="E2" s="926"/>
    </row>
    <row r="3" spans="1:5" s="923" customFormat="1">
      <c r="A3" s="924"/>
      <c r="B3" s="927"/>
      <c r="C3" s="928"/>
      <c r="D3" s="928"/>
      <c r="E3" s="928"/>
    </row>
    <row r="4" spans="1:5" s="923" customFormat="1">
      <c r="A4" s="924"/>
      <c r="B4" s="929"/>
      <c r="C4" s="928"/>
      <c r="D4" s="928"/>
      <c r="E4" s="928"/>
    </row>
    <row r="5" spans="1:5" s="923" customFormat="1">
      <c r="A5" s="924"/>
      <c r="B5" s="930"/>
      <c r="C5" s="928"/>
      <c r="D5" s="928"/>
      <c r="E5" s="928"/>
    </row>
    <row r="6" spans="1:5" s="923" customFormat="1" ht="24" customHeight="1">
      <c r="A6" s="924"/>
      <c r="B6" s="1277" t="s">
        <v>40</v>
      </c>
      <c r="C6" s="1277"/>
      <c r="D6" s="1277"/>
      <c r="E6" s="1277"/>
    </row>
    <row r="7" spans="1:5" s="923" customFormat="1">
      <c r="A7" s="924"/>
      <c r="B7" s="931"/>
      <c r="C7" s="932"/>
      <c r="D7" s="932"/>
      <c r="E7" s="932"/>
    </row>
    <row r="8" spans="1:5" s="923" customFormat="1">
      <c r="A8" s="920"/>
      <c r="B8" s="933" t="s">
        <v>41</v>
      </c>
      <c r="C8" s="934"/>
      <c r="D8" s="934"/>
      <c r="E8" s="935"/>
    </row>
    <row r="9" spans="1:5" s="923" customFormat="1">
      <c r="A9" s="920"/>
      <c r="B9" s="933"/>
      <c r="C9" s="934"/>
      <c r="D9" s="934"/>
      <c r="E9" s="935"/>
    </row>
    <row r="10" spans="1:5" s="923" customFormat="1">
      <c r="A10" s="937"/>
      <c r="B10" s="938" t="s">
        <v>42</v>
      </c>
      <c r="C10" s="939"/>
      <c r="D10" s="940">
        <f>'3.Subvencionirano'!F695</f>
        <v>0</v>
      </c>
    </row>
    <row r="11" spans="1:5" s="923" customFormat="1">
      <c r="A11" s="937"/>
      <c r="B11" s="921"/>
      <c r="C11" s="941" t="s">
        <v>43</v>
      </c>
      <c r="D11" s="936">
        <f>SUM(D10:D10)</f>
        <v>0</v>
      </c>
    </row>
    <row r="12" spans="1:5" s="923" customFormat="1">
      <c r="A12" s="937"/>
      <c r="B12" s="921"/>
      <c r="C12" s="941" t="s">
        <v>505</v>
      </c>
      <c r="D12" s="936">
        <f>D11*0.22</f>
        <v>0</v>
      </c>
    </row>
    <row r="13" spans="1:5" s="923" customFormat="1" ht="15.75" thickBot="1">
      <c r="A13" s="937"/>
      <c r="B13" s="942" t="s">
        <v>44</v>
      </c>
      <c r="C13" s="943" t="s">
        <v>45</v>
      </c>
      <c r="D13" s="944">
        <f>D11+D12</f>
        <v>0</v>
      </c>
    </row>
    <row r="15" spans="1:5" ht="82.5" customHeight="1">
      <c r="B15" s="1278" t="s">
        <v>1257</v>
      </c>
      <c r="C15" s="1278"/>
      <c r="D15" s="1278"/>
    </row>
    <row r="17" spans="2:4" ht="15.75">
      <c r="B17" s="947" t="s">
        <v>756</v>
      </c>
    </row>
    <row r="18" spans="2:4">
      <c r="B18" s="1277" t="s">
        <v>757</v>
      </c>
      <c r="C18" s="1277"/>
      <c r="D18" s="1277"/>
    </row>
    <row r="19" spans="2:4">
      <c r="B19" s="1277" t="s">
        <v>758</v>
      </c>
      <c r="C19" s="1277"/>
      <c r="D19" s="1277"/>
    </row>
    <row r="20" spans="2:4">
      <c r="B20" s="1277" t="s">
        <v>759</v>
      </c>
      <c r="C20" s="1277"/>
      <c r="D20" s="1277"/>
    </row>
    <row r="21" spans="2:4" ht="33.75" customHeight="1">
      <c r="B21" s="1277" t="s">
        <v>1249</v>
      </c>
      <c r="C21" s="1277"/>
      <c r="D21" s="1277"/>
    </row>
    <row r="22" spans="2:4" ht="30" customHeight="1">
      <c r="B22" s="1277" t="s">
        <v>760</v>
      </c>
      <c r="C22" s="1277"/>
      <c r="D22" s="1277"/>
    </row>
    <row r="23" spans="2:4" ht="30" customHeight="1">
      <c r="B23" s="1277" t="s">
        <v>761</v>
      </c>
      <c r="C23" s="1277"/>
      <c r="D23" s="1277"/>
    </row>
    <row r="24" spans="2:4">
      <c r="B24" s="1277" t="s">
        <v>762</v>
      </c>
      <c r="C24" s="1277"/>
      <c r="D24" s="1277"/>
    </row>
    <row r="25" spans="2:4">
      <c r="B25" s="1277" t="s">
        <v>763</v>
      </c>
      <c r="C25" s="1277"/>
      <c r="D25" s="1277"/>
    </row>
    <row r="26" spans="2:4">
      <c r="B26" s="1277" t="s">
        <v>764</v>
      </c>
      <c r="C26" s="1277"/>
      <c r="D26" s="1277"/>
    </row>
    <row r="27" spans="2:4">
      <c r="B27" s="1277" t="s">
        <v>765</v>
      </c>
      <c r="C27" s="1277"/>
      <c r="D27" s="1277"/>
    </row>
    <row r="28" spans="2:4">
      <c r="B28" s="1277" t="s">
        <v>646</v>
      </c>
      <c r="C28" s="1277"/>
      <c r="D28" s="1277"/>
    </row>
    <row r="29" spans="2:4">
      <c r="B29" s="1277" t="s">
        <v>647</v>
      </c>
      <c r="C29" s="1277"/>
      <c r="D29" s="1277"/>
    </row>
    <row r="30" spans="2:4">
      <c r="B30" s="1277" t="s">
        <v>648</v>
      </c>
      <c r="C30" s="1277"/>
      <c r="D30" s="1277"/>
    </row>
    <row r="31" spans="2:4">
      <c r="B31" s="1277" t="s">
        <v>649</v>
      </c>
      <c r="C31" s="1277"/>
      <c r="D31" s="1277"/>
    </row>
    <row r="32" spans="2:4">
      <c r="B32" s="1277" t="s">
        <v>650</v>
      </c>
      <c r="C32" s="1277"/>
      <c r="D32" s="1277"/>
    </row>
    <row r="33" spans="2:4">
      <c r="B33" s="1277" t="s">
        <v>651</v>
      </c>
      <c r="C33" s="1277"/>
      <c r="D33" s="1277"/>
    </row>
    <row r="34" spans="2:4">
      <c r="B34" s="1277" t="s">
        <v>652</v>
      </c>
      <c r="C34" s="1277"/>
      <c r="D34" s="1277"/>
    </row>
    <row r="35" spans="2:4">
      <c r="B35" s="1277" t="s">
        <v>653</v>
      </c>
      <c r="C35" s="1277"/>
      <c r="D35" s="1277"/>
    </row>
    <row r="36" spans="2:4">
      <c r="B36" s="1277" t="s">
        <v>654</v>
      </c>
      <c r="C36" s="1277"/>
      <c r="D36" s="1277"/>
    </row>
    <row r="37" spans="2:4">
      <c r="B37" s="1277" t="s">
        <v>655</v>
      </c>
      <c r="C37" s="1277"/>
      <c r="D37" s="1277"/>
    </row>
    <row r="38" spans="2:4" ht="45" customHeight="1">
      <c r="B38" s="1277" t="s">
        <v>656</v>
      </c>
      <c r="C38" s="1277"/>
      <c r="D38" s="1277"/>
    </row>
    <row r="39" spans="2:4" ht="17.25" customHeight="1">
      <c r="B39" s="1277" t="s">
        <v>657</v>
      </c>
      <c r="C39" s="1277"/>
      <c r="D39" s="1277"/>
    </row>
    <row r="40" spans="2:4">
      <c r="B40" s="1277" t="s">
        <v>658</v>
      </c>
      <c r="C40" s="1277"/>
      <c r="D40" s="1277"/>
    </row>
    <row r="41" spans="2:4" ht="30" customHeight="1">
      <c r="B41" s="1277" t="s">
        <v>659</v>
      </c>
      <c r="C41" s="1277"/>
      <c r="D41" s="1277"/>
    </row>
    <row r="42" spans="2:4" ht="42.75" customHeight="1">
      <c r="B42" s="1277" t="s">
        <v>660</v>
      </c>
      <c r="C42" s="1277"/>
      <c r="D42" s="1277"/>
    </row>
    <row r="43" spans="2:4">
      <c r="B43" s="1277" t="s">
        <v>661</v>
      </c>
      <c r="C43" s="1277"/>
      <c r="D43" s="1277"/>
    </row>
    <row r="44" spans="2:4">
      <c r="B44" s="1277" t="s">
        <v>662</v>
      </c>
      <c r="C44" s="1277"/>
      <c r="D44" s="1277"/>
    </row>
    <row r="45" spans="2:4">
      <c r="B45" s="1277" t="s">
        <v>663</v>
      </c>
      <c r="C45" s="1277"/>
      <c r="D45" s="1277"/>
    </row>
    <row r="46" spans="2:4">
      <c r="B46" s="1277" t="s">
        <v>664</v>
      </c>
      <c r="C46" s="1277"/>
      <c r="D46" s="1277"/>
    </row>
    <row r="47" spans="2:4">
      <c r="B47" s="1277" t="s">
        <v>665</v>
      </c>
      <c r="C47" s="1277"/>
      <c r="D47" s="1277"/>
    </row>
    <row r="48" spans="2:4" ht="30.75" customHeight="1">
      <c r="B48" s="1277" t="s">
        <v>666</v>
      </c>
      <c r="C48" s="1277"/>
      <c r="D48" s="1277"/>
    </row>
    <row r="49" spans="2:4">
      <c r="B49" s="1277" t="s">
        <v>667</v>
      </c>
      <c r="C49" s="1277"/>
      <c r="D49" s="1277"/>
    </row>
    <row r="50" spans="2:4">
      <c r="B50" s="1277" t="s">
        <v>668</v>
      </c>
      <c r="C50" s="1277"/>
      <c r="D50" s="1277"/>
    </row>
    <row r="51" spans="2:4">
      <c r="B51" s="1277" t="s">
        <v>669</v>
      </c>
      <c r="C51" s="1277"/>
      <c r="D51" s="1277"/>
    </row>
    <row r="52" spans="2:4">
      <c r="B52" s="1277" t="s">
        <v>670</v>
      </c>
      <c r="C52" s="1277"/>
      <c r="D52" s="1277"/>
    </row>
    <row r="53" spans="2:4" ht="30" customHeight="1">
      <c r="B53" s="1277" t="s">
        <v>671</v>
      </c>
      <c r="C53" s="1277"/>
      <c r="D53" s="1277"/>
    </row>
    <row r="54" spans="2:4" ht="29.25" customHeight="1">
      <c r="B54" s="1277" t="s">
        <v>672</v>
      </c>
      <c r="C54" s="1277"/>
      <c r="D54" s="1277"/>
    </row>
    <row r="55" spans="2:4" ht="29.25" customHeight="1">
      <c r="B55" s="1277" t="s">
        <v>673</v>
      </c>
      <c r="C55" s="1277"/>
      <c r="D55" s="1277"/>
    </row>
  </sheetData>
  <sheetProtection password="EBCE" sheet="1"/>
  <mergeCells count="40">
    <mergeCell ref="B55:D55"/>
    <mergeCell ref="B45:D45"/>
    <mergeCell ref="B46:D46"/>
    <mergeCell ref="B47:D47"/>
    <mergeCell ref="B48:D48"/>
    <mergeCell ref="B49:D49"/>
    <mergeCell ref="B53:D53"/>
    <mergeCell ref="B54:D54"/>
    <mergeCell ref="B36:D36"/>
    <mergeCell ref="B37:D37"/>
    <mergeCell ref="B43:D43"/>
    <mergeCell ref="B44:D44"/>
    <mergeCell ref="B51:D51"/>
    <mergeCell ref="B52:D52"/>
    <mergeCell ref="B30:D30"/>
    <mergeCell ref="B31:D31"/>
    <mergeCell ref="B38:D38"/>
    <mergeCell ref="B50:D50"/>
    <mergeCell ref="B39:D39"/>
    <mergeCell ref="B40:D40"/>
    <mergeCell ref="B41:D41"/>
    <mergeCell ref="B42:D42"/>
    <mergeCell ref="B34:D34"/>
    <mergeCell ref="B35:D35"/>
    <mergeCell ref="B32:D32"/>
    <mergeCell ref="B33:D33"/>
    <mergeCell ref="B22:D22"/>
    <mergeCell ref="B23:D23"/>
    <mergeCell ref="B24:D24"/>
    <mergeCell ref="B25:D25"/>
    <mergeCell ref="B26:D26"/>
    <mergeCell ref="B27:D27"/>
    <mergeCell ref="B28:D28"/>
    <mergeCell ref="B29:D29"/>
    <mergeCell ref="B20:D20"/>
    <mergeCell ref="B21:D21"/>
    <mergeCell ref="B6:E6"/>
    <mergeCell ref="B15:D15"/>
    <mergeCell ref="B18:D18"/>
    <mergeCell ref="B19:D19"/>
  </mergeCells>
  <phoneticPr fontId="113" type="noConversion"/>
  <pageMargins left="0.7" right="0.7" top="0.75" bottom="0.75" header="0.3" footer="0.3"/>
  <pageSetup paperSize="9" fitToHeight="0" orientation="portrait" r:id="rId1"/>
  <headerFooter>
    <oddHeader>&amp;C&amp;"-,Običajno"COŠD Bohinj; Rekapitulacija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V732"/>
  <sheetViews>
    <sheetView view="pageBreakPreview" zoomScale="90" zoomScaleNormal="100" zoomScaleSheetLayoutView="90" workbookViewId="0">
      <selection activeCell="E10" sqref="E10"/>
    </sheetView>
  </sheetViews>
  <sheetFormatPr defaultRowHeight="15"/>
  <cols>
    <col min="1" max="1" width="3.7109375" style="960" customWidth="1"/>
    <col min="2" max="2" width="47.42578125" style="986" customWidth="1"/>
    <col min="3" max="3" width="6.140625" style="960" customWidth="1"/>
    <col min="4" max="4" width="11.28515625" style="960" customWidth="1"/>
    <col min="5" max="5" width="11.7109375" style="960" customWidth="1"/>
    <col min="6" max="6" width="13.42578125" style="960" customWidth="1"/>
    <col min="7" max="16384" width="9.140625" style="960"/>
  </cols>
  <sheetData>
    <row r="1" spans="1:6" s="948" customFormat="1" ht="37.5" customHeight="1">
      <c r="B1" s="1277" t="s">
        <v>674</v>
      </c>
      <c r="C1" s="1277"/>
      <c r="D1" s="1277"/>
      <c r="E1" s="1277"/>
    </row>
    <row r="2" spans="1:6" s="948" customFormat="1">
      <c r="B2" s="1277" t="s">
        <v>675</v>
      </c>
      <c r="C2" s="1277"/>
      <c r="D2" s="1277"/>
      <c r="E2" s="1277"/>
    </row>
    <row r="3" spans="1:6" s="949" customFormat="1" ht="15.75" thickBot="1">
      <c r="B3" s="1277"/>
      <c r="C3" s="1277"/>
      <c r="D3" s="1277"/>
      <c r="E3" s="1277"/>
    </row>
    <row r="4" spans="1:6" s="949" customFormat="1" ht="30.75" thickTop="1">
      <c r="A4" s="950"/>
      <c r="B4" s="950" t="s">
        <v>676</v>
      </c>
      <c r="C4" s="951" t="s">
        <v>677</v>
      </c>
      <c r="D4" s="951" t="s">
        <v>678</v>
      </c>
      <c r="E4" s="951" t="s">
        <v>679</v>
      </c>
      <c r="F4" s="951" t="s">
        <v>680</v>
      </c>
    </row>
    <row r="5" spans="1:6" s="949" customFormat="1" ht="165.75" customHeight="1">
      <c r="A5" s="952" t="s">
        <v>945</v>
      </c>
      <c r="B5" s="953" t="s">
        <v>681</v>
      </c>
      <c r="C5" s="954"/>
      <c r="D5" s="954"/>
      <c r="E5" s="1241"/>
      <c r="F5" s="954"/>
    </row>
    <row r="6" spans="1:6" s="949" customFormat="1" ht="165">
      <c r="A6" s="955"/>
      <c r="B6" s="956" t="s">
        <v>682</v>
      </c>
      <c r="C6" s="957"/>
      <c r="D6" s="957"/>
      <c r="E6" s="1242"/>
      <c r="F6" s="957"/>
    </row>
    <row r="7" spans="1:6" s="949" customFormat="1" ht="31.5" customHeight="1">
      <c r="A7" s="958"/>
      <c r="B7" s="956" t="s">
        <v>683</v>
      </c>
      <c r="E7" s="1243"/>
    </row>
    <row r="8" spans="1:6" s="949" customFormat="1" ht="60">
      <c r="A8" s="958"/>
      <c r="B8" s="959" t="s">
        <v>684</v>
      </c>
      <c r="C8" s="960"/>
      <c r="D8" s="960"/>
      <c r="E8" s="1244"/>
      <c r="F8" s="961"/>
    </row>
    <row r="9" spans="1:6" s="949" customFormat="1" ht="30">
      <c r="A9" s="958"/>
      <c r="B9" s="956" t="s">
        <v>685</v>
      </c>
      <c r="E9" s="1243"/>
    </row>
    <row r="10" spans="1:6" s="949" customFormat="1" ht="30">
      <c r="A10" s="958"/>
      <c r="B10" s="956" t="s">
        <v>686</v>
      </c>
      <c r="C10" s="960">
        <v>1</v>
      </c>
      <c r="D10" s="960" t="s">
        <v>739</v>
      </c>
      <c r="E10" s="1245"/>
      <c r="F10" s="961">
        <f>C10*E10</f>
        <v>0</v>
      </c>
    </row>
    <row r="11" spans="1:6" s="949" customFormat="1">
      <c r="A11" s="962"/>
      <c r="B11" s="962"/>
      <c r="E11" s="1243"/>
    </row>
    <row r="12" spans="1:6">
      <c r="A12" s="958" t="s">
        <v>947</v>
      </c>
      <c r="B12" s="963" t="s">
        <v>687</v>
      </c>
      <c r="E12" s="1245"/>
      <c r="F12" s="961"/>
    </row>
    <row r="13" spans="1:6" ht="30">
      <c r="A13" s="958"/>
      <c r="B13" s="963" t="s">
        <v>688</v>
      </c>
      <c r="E13" s="1245"/>
      <c r="F13" s="961"/>
    </row>
    <row r="14" spans="1:6" ht="45">
      <c r="A14" s="958"/>
      <c r="B14" s="963" t="s">
        <v>689</v>
      </c>
      <c r="E14" s="1245"/>
      <c r="F14" s="961"/>
    </row>
    <row r="15" spans="1:6" ht="30">
      <c r="A15" s="958"/>
      <c r="B15" s="963" t="s">
        <v>690</v>
      </c>
      <c r="E15" s="1245"/>
      <c r="F15" s="961"/>
    </row>
    <row r="16" spans="1:6" ht="60">
      <c r="A16" s="958"/>
      <c r="B16" s="963" t="s">
        <v>691</v>
      </c>
      <c r="E16" s="1245"/>
      <c r="F16" s="961"/>
    </row>
    <row r="17" spans="1:7" ht="77.25" customHeight="1">
      <c r="A17" s="958"/>
      <c r="B17" s="963" t="s">
        <v>692</v>
      </c>
      <c r="E17" s="1245"/>
      <c r="F17" s="961"/>
    </row>
    <row r="18" spans="1:7" ht="30">
      <c r="A18" s="958"/>
      <c r="B18" s="963" t="s">
        <v>693</v>
      </c>
      <c r="E18" s="1245"/>
      <c r="F18" s="961"/>
    </row>
    <row r="19" spans="1:7" ht="92.25" customHeight="1">
      <c r="A19" s="958"/>
      <c r="B19" s="963" t="s">
        <v>694</v>
      </c>
      <c r="E19" s="1245"/>
      <c r="F19" s="961"/>
    </row>
    <row r="20" spans="1:7" ht="180">
      <c r="A20" s="958"/>
      <c r="B20" s="963" t="s">
        <v>695</v>
      </c>
      <c r="E20" s="1245"/>
      <c r="F20" s="961"/>
    </row>
    <row r="21" spans="1:7" s="949" customFormat="1" ht="60.75" customHeight="1">
      <c r="A21" s="958"/>
      <c r="B21" s="959" t="s">
        <v>696</v>
      </c>
      <c r="C21" s="960"/>
      <c r="D21" s="960"/>
      <c r="E21" s="1244"/>
      <c r="F21" s="961"/>
    </row>
    <row r="22" spans="1:7" s="949" customFormat="1" ht="30">
      <c r="A22" s="958"/>
      <c r="B22" s="959" t="s">
        <v>697</v>
      </c>
      <c r="C22" s="960">
        <v>1</v>
      </c>
      <c r="D22" s="960" t="s">
        <v>739</v>
      </c>
      <c r="E22" s="1246"/>
      <c r="F22" s="964">
        <f>C22*E22</f>
        <v>0</v>
      </c>
    </row>
    <row r="23" spans="1:7">
      <c r="A23" s="958"/>
      <c r="B23" s="963"/>
      <c r="E23" s="1245"/>
      <c r="F23" s="961"/>
    </row>
    <row r="24" spans="1:7" s="966" customFormat="1" ht="105">
      <c r="A24" s="958" t="s">
        <v>947</v>
      </c>
      <c r="B24" s="963" t="s">
        <v>454</v>
      </c>
      <c r="C24" s="960">
        <v>1</v>
      </c>
      <c r="D24" s="960" t="s">
        <v>739</v>
      </c>
      <c r="E24" s="1246"/>
      <c r="F24" s="964">
        <f>C24*E24</f>
        <v>0</v>
      </c>
      <c r="G24" s="965"/>
    </row>
    <row r="25" spans="1:7" s="969" customFormat="1">
      <c r="A25" s="967"/>
      <c r="B25" s="968"/>
      <c r="E25" s="1247"/>
      <c r="F25" s="970"/>
    </row>
    <row r="26" spans="1:7">
      <c r="A26" s="958" t="s">
        <v>949</v>
      </c>
      <c r="B26" s="963" t="s">
        <v>698</v>
      </c>
      <c r="E26" s="1245"/>
      <c r="F26" s="961"/>
    </row>
    <row r="27" spans="1:7" s="949" customFormat="1" ht="30">
      <c r="A27" s="958"/>
      <c r="B27" s="959" t="s">
        <v>699</v>
      </c>
      <c r="C27" s="960">
        <v>1</v>
      </c>
      <c r="D27" s="960" t="s">
        <v>739</v>
      </c>
      <c r="E27" s="1244"/>
      <c r="F27" s="961">
        <f>C27*E27</f>
        <v>0</v>
      </c>
    </row>
    <row r="28" spans="1:7" s="971" customFormat="1">
      <c r="A28" s="967"/>
      <c r="B28" s="959" t="s">
        <v>700</v>
      </c>
      <c r="C28" s="960">
        <v>1</v>
      </c>
      <c r="D28" s="960" t="s">
        <v>739</v>
      </c>
      <c r="E28" s="1244"/>
      <c r="F28" s="961">
        <f>C28*E28</f>
        <v>0</v>
      </c>
    </row>
    <row r="29" spans="1:7" s="971" customFormat="1" ht="15" customHeight="1">
      <c r="A29" s="967"/>
      <c r="B29" s="959" t="s">
        <v>701</v>
      </c>
      <c r="C29" s="960">
        <v>1</v>
      </c>
      <c r="D29" s="960" t="s">
        <v>739</v>
      </c>
      <c r="E29" s="1244"/>
      <c r="F29" s="961">
        <f>C29*E29</f>
        <v>0</v>
      </c>
    </row>
    <row r="30" spans="1:7" s="971" customFormat="1" ht="75">
      <c r="A30" s="967"/>
      <c r="B30" s="959" t="s">
        <v>702</v>
      </c>
      <c r="C30" s="960">
        <v>1</v>
      </c>
      <c r="D30" s="960" t="s">
        <v>739</v>
      </c>
      <c r="E30" s="1244"/>
      <c r="F30" s="961">
        <f>C30*E30</f>
        <v>0</v>
      </c>
    </row>
    <row r="31" spans="1:7" s="971" customFormat="1">
      <c r="A31" s="967"/>
      <c r="B31" s="968"/>
      <c r="C31" s="969"/>
      <c r="D31" s="969"/>
      <c r="E31" s="1247"/>
      <c r="F31" s="970"/>
    </row>
    <row r="32" spans="1:7" s="973" customFormat="1">
      <c r="A32" s="958" t="s">
        <v>950</v>
      </c>
      <c r="B32" s="963" t="s">
        <v>703</v>
      </c>
      <c r="C32" s="960"/>
      <c r="D32" s="960"/>
      <c r="E32" s="1246"/>
      <c r="F32" s="964"/>
      <c r="G32" s="972"/>
    </row>
    <row r="33" spans="1:256" s="973" customFormat="1" ht="47.25">
      <c r="A33" s="958"/>
      <c r="B33" s="963" t="s">
        <v>455</v>
      </c>
      <c r="C33" s="960"/>
      <c r="D33" s="960"/>
      <c r="E33" s="1246"/>
      <c r="F33" s="964"/>
      <c r="G33" s="972"/>
    </row>
    <row r="34" spans="1:256" s="973" customFormat="1" ht="30">
      <c r="A34" s="958"/>
      <c r="B34" s="963" t="s">
        <v>704</v>
      </c>
      <c r="C34" s="960">
        <v>1</v>
      </c>
      <c r="D34" s="960" t="s">
        <v>739</v>
      </c>
      <c r="E34" s="1246"/>
      <c r="F34" s="964">
        <f>C34*E34</f>
        <v>0</v>
      </c>
      <c r="G34" s="972"/>
    </row>
    <row r="35" spans="1:256" s="973" customFormat="1" ht="45">
      <c r="A35" s="958"/>
      <c r="B35" s="963" t="s">
        <v>705</v>
      </c>
      <c r="C35" s="960"/>
      <c r="D35" s="960"/>
      <c r="E35" s="1246"/>
      <c r="F35" s="964"/>
      <c r="G35" s="972"/>
    </row>
    <row r="36" spans="1:256" s="973" customFormat="1">
      <c r="A36" s="958"/>
      <c r="B36" s="963" t="s">
        <v>706</v>
      </c>
      <c r="C36" s="960"/>
      <c r="D36" s="960"/>
      <c r="E36" s="1246"/>
      <c r="F36" s="964"/>
      <c r="G36" s="972"/>
    </row>
    <row r="37" spans="1:256" s="973" customFormat="1">
      <c r="A37" s="958"/>
      <c r="B37" s="963" t="s">
        <v>707</v>
      </c>
      <c r="C37" s="960"/>
      <c r="D37" s="960"/>
      <c r="E37" s="1246"/>
      <c r="F37" s="964"/>
      <c r="G37" s="972"/>
    </row>
    <row r="38" spans="1:256" s="973" customFormat="1" ht="30">
      <c r="A38" s="956"/>
      <c r="B38" s="956" t="s">
        <v>686</v>
      </c>
      <c r="C38" s="956"/>
      <c r="D38" s="956"/>
      <c r="E38" s="1248"/>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956"/>
      <c r="AL38" s="956"/>
      <c r="AM38" s="956"/>
      <c r="AN38" s="956"/>
      <c r="AO38" s="956"/>
      <c r="AP38" s="956"/>
      <c r="AQ38" s="956"/>
      <c r="AR38" s="956"/>
      <c r="AS38" s="956"/>
      <c r="AT38" s="956"/>
      <c r="AU38" s="956"/>
      <c r="AV38" s="956"/>
      <c r="AW38" s="956"/>
      <c r="AX38" s="956"/>
      <c r="AY38" s="956"/>
      <c r="AZ38" s="956"/>
      <c r="BA38" s="956"/>
      <c r="BB38" s="956"/>
      <c r="BC38" s="956"/>
      <c r="BD38" s="956"/>
      <c r="BE38" s="956"/>
      <c r="BF38" s="956"/>
      <c r="BG38" s="956"/>
      <c r="BH38" s="956"/>
      <c r="BI38" s="956"/>
      <c r="BJ38" s="956"/>
      <c r="BK38" s="956"/>
      <c r="BL38" s="956"/>
      <c r="BM38" s="956"/>
      <c r="BN38" s="956"/>
      <c r="BO38" s="956"/>
      <c r="BP38" s="956"/>
      <c r="BQ38" s="956"/>
      <c r="BR38" s="956"/>
      <c r="BS38" s="956"/>
      <c r="BT38" s="956"/>
      <c r="BU38" s="956"/>
      <c r="BV38" s="956"/>
      <c r="BW38" s="956"/>
      <c r="BX38" s="956"/>
      <c r="BY38" s="956"/>
      <c r="BZ38" s="956"/>
      <c r="CA38" s="956"/>
      <c r="CB38" s="956"/>
      <c r="CC38" s="956"/>
      <c r="CD38" s="956"/>
      <c r="CE38" s="956"/>
      <c r="CF38" s="956"/>
      <c r="CG38" s="956"/>
      <c r="CH38" s="956"/>
      <c r="CI38" s="956"/>
      <c r="CJ38" s="956"/>
      <c r="CK38" s="956"/>
      <c r="CL38" s="956"/>
      <c r="CM38" s="956"/>
      <c r="CN38" s="956"/>
      <c r="CO38" s="956"/>
      <c r="CP38" s="956"/>
      <c r="CQ38" s="956"/>
      <c r="CR38" s="956"/>
      <c r="CS38" s="956"/>
      <c r="CT38" s="956"/>
      <c r="CU38" s="956"/>
      <c r="CV38" s="956"/>
      <c r="CW38" s="956"/>
      <c r="CX38" s="956"/>
      <c r="CY38" s="956"/>
      <c r="CZ38" s="956"/>
      <c r="DA38" s="956"/>
      <c r="DB38" s="956"/>
      <c r="DC38" s="956"/>
      <c r="DD38" s="956"/>
      <c r="DE38" s="956"/>
      <c r="DF38" s="956"/>
      <c r="DG38" s="956"/>
      <c r="DH38" s="956"/>
      <c r="DI38" s="956"/>
      <c r="DJ38" s="956"/>
      <c r="DK38" s="956"/>
      <c r="DL38" s="956"/>
      <c r="DM38" s="956"/>
      <c r="DN38" s="956"/>
      <c r="DO38" s="956"/>
      <c r="DP38" s="956"/>
      <c r="DQ38" s="956"/>
      <c r="DR38" s="956"/>
      <c r="DS38" s="956"/>
      <c r="DT38" s="956"/>
      <c r="DU38" s="956"/>
      <c r="DV38" s="956"/>
      <c r="DW38" s="956"/>
      <c r="DX38" s="956"/>
      <c r="DY38" s="956"/>
      <c r="DZ38" s="956"/>
      <c r="EA38" s="956"/>
      <c r="EB38" s="956"/>
      <c r="EC38" s="956"/>
      <c r="ED38" s="956"/>
      <c r="EE38" s="956"/>
      <c r="EF38" s="956"/>
      <c r="EG38" s="956"/>
      <c r="EH38" s="956"/>
      <c r="EI38" s="956"/>
      <c r="EJ38" s="956"/>
      <c r="EK38" s="956"/>
      <c r="EL38" s="956"/>
      <c r="EM38" s="956"/>
      <c r="EN38" s="956"/>
      <c r="EO38" s="956"/>
      <c r="EP38" s="956"/>
      <c r="EQ38" s="956"/>
      <c r="ER38" s="956"/>
      <c r="ES38" s="956"/>
      <c r="ET38" s="956"/>
      <c r="EU38" s="956"/>
      <c r="EV38" s="956"/>
      <c r="EW38" s="956"/>
      <c r="EX38" s="956"/>
      <c r="EY38" s="956"/>
      <c r="EZ38" s="956"/>
      <c r="FA38" s="956"/>
      <c r="FB38" s="956"/>
      <c r="FC38" s="956"/>
      <c r="FD38" s="956"/>
      <c r="FE38" s="956"/>
      <c r="FF38" s="956"/>
      <c r="FG38" s="956"/>
      <c r="FH38" s="956"/>
      <c r="FI38" s="956"/>
      <c r="FJ38" s="956"/>
      <c r="FK38" s="956"/>
      <c r="FL38" s="956"/>
      <c r="FM38" s="956"/>
      <c r="FN38" s="956"/>
      <c r="FO38" s="956"/>
      <c r="FP38" s="956"/>
      <c r="FQ38" s="956"/>
      <c r="FR38" s="956"/>
      <c r="FS38" s="956"/>
      <c r="FT38" s="956"/>
      <c r="FU38" s="956"/>
      <c r="FV38" s="956"/>
      <c r="FW38" s="956"/>
      <c r="FX38" s="956"/>
      <c r="FY38" s="956"/>
      <c r="FZ38" s="956"/>
      <c r="GA38" s="956"/>
      <c r="GB38" s="956"/>
      <c r="GC38" s="956"/>
      <c r="GD38" s="956"/>
      <c r="GE38" s="956"/>
      <c r="GF38" s="956"/>
      <c r="GG38" s="956"/>
      <c r="GH38" s="956"/>
      <c r="GI38" s="956"/>
      <c r="GJ38" s="956"/>
      <c r="GK38" s="956"/>
      <c r="GL38" s="956"/>
      <c r="GM38" s="956"/>
      <c r="GN38" s="956"/>
      <c r="GO38" s="956"/>
      <c r="GP38" s="956"/>
      <c r="GQ38" s="956"/>
      <c r="GR38" s="956"/>
      <c r="GS38" s="956"/>
      <c r="GT38" s="956"/>
      <c r="GU38" s="956"/>
      <c r="GV38" s="956"/>
      <c r="GW38" s="956"/>
      <c r="GX38" s="956"/>
      <c r="GY38" s="956"/>
      <c r="GZ38" s="956"/>
      <c r="HA38" s="956"/>
      <c r="HB38" s="956"/>
      <c r="HC38" s="956"/>
      <c r="HD38" s="956"/>
      <c r="HE38" s="956"/>
      <c r="HF38" s="956"/>
      <c r="HG38" s="956"/>
      <c r="HH38" s="956"/>
      <c r="HI38" s="956"/>
      <c r="HJ38" s="956"/>
      <c r="HK38" s="956"/>
      <c r="HL38" s="956"/>
      <c r="HM38" s="956"/>
      <c r="HN38" s="956"/>
      <c r="HO38" s="956"/>
      <c r="HP38" s="956"/>
      <c r="HQ38" s="956"/>
      <c r="HR38" s="956"/>
      <c r="HS38" s="956"/>
      <c r="HT38" s="956"/>
      <c r="HU38" s="956"/>
      <c r="HV38" s="956"/>
      <c r="HW38" s="956"/>
      <c r="HX38" s="956"/>
      <c r="HY38" s="956"/>
      <c r="HZ38" s="956"/>
      <c r="IA38" s="956"/>
      <c r="IB38" s="956"/>
      <c r="IC38" s="956"/>
      <c r="ID38" s="956"/>
      <c r="IE38" s="956"/>
      <c r="IF38" s="956"/>
      <c r="IG38" s="956"/>
      <c r="IH38" s="956"/>
      <c r="II38" s="956"/>
      <c r="IJ38" s="956"/>
      <c r="IK38" s="956"/>
      <c r="IL38" s="956"/>
      <c r="IM38" s="956"/>
      <c r="IN38" s="956"/>
      <c r="IO38" s="956"/>
      <c r="IP38" s="956"/>
      <c r="IQ38" s="956"/>
      <c r="IR38" s="956"/>
      <c r="IS38" s="956"/>
      <c r="IT38" s="956"/>
      <c r="IU38" s="956"/>
      <c r="IV38" s="956"/>
    </row>
    <row r="39" spans="1:256" s="973" customFormat="1" ht="30">
      <c r="A39" s="958"/>
      <c r="B39" s="963" t="s">
        <v>704</v>
      </c>
      <c r="C39" s="960">
        <v>1</v>
      </c>
      <c r="D39" s="960" t="s">
        <v>739</v>
      </c>
      <c r="E39" s="1246"/>
      <c r="F39" s="964">
        <f>C39*E39</f>
        <v>0</v>
      </c>
      <c r="G39" s="972"/>
    </row>
    <row r="40" spans="1:256" s="973" customFormat="1">
      <c r="A40" s="958"/>
      <c r="B40" s="963" t="s">
        <v>708</v>
      </c>
      <c r="C40" s="960"/>
      <c r="D40" s="960"/>
      <c r="E40" s="1246"/>
      <c r="F40" s="964"/>
      <c r="G40" s="972"/>
    </row>
    <row r="41" spans="1:256" s="973" customFormat="1">
      <c r="A41" s="958"/>
      <c r="B41" s="963" t="s">
        <v>709</v>
      </c>
      <c r="C41" s="960"/>
      <c r="D41" s="960"/>
      <c r="E41" s="1246"/>
      <c r="F41" s="964"/>
      <c r="G41" s="972"/>
    </row>
    <row r="42" spans="1:256" s="973" customFormat="1">
      <c r="A42" s="958"/>
      <c r="B42" s="963" t="s">
        <v>710</v>
      </c>
      <c r="C42" s="960"/>
      <c r="D42" s="960"/>
      <c r="E42" s="1246"/>
      <c r="F42" s="964"/>
      <c r="G42" s="972"/>
    </row>
    <row r="43" spans="1:256" s="973" customFormat="1" ht="30">
      <c r="A43" s="958"/>
      <c r="B43" s="963" t="s">
        <v>711</v>
      </c>
      <c r="C43" s="960">
        <v>1</v>
      </c>
      <c r="D43" s="960" t="s">
        <v>739</v>
      </c>
      <c r="E43" s="1246"/>
      <c r="F43" s="964">
        <f>C43*E43</f>
        <v>0</v>
      </c>
      <c r="G43" s="972"/>
    </row>
    <row r="44" spans="1:256" s="973" customFormat="1">
      <c r="A44" s="958"/>
      <c r="B44" s="963"/>
      <c r="C44" s="960"/>
      <c r="D44" s="960"/>
      <c r="E44" s="1246"/>
      <c r="F44" s="964"/>
      <c r="G44" s="972"/>
    </row>
    <row r="45" spans="1:256" s="973" customFormat="1" ht="27.75" customHeight="1">
      <c r="A45" s="958" t="s">
        <v>951</v>
      </c>
      <c r="B45" s="974" t="s">
        <v>456</v>
      </c>
      <c r="C45" s="960">
        <v>4</v>
      </c>
      <c r="D45" s="960" t="s">
        <v>739</v>
      </c>
      <c r="E45" s="1246"/>
      <c r="F45" s="964">
        <f>C45*E45</f>
        <v>0</v>
      </c>
      <c r="G45" s="972"/>
    </row>
    <row r="46" spans="1:256" s="973" customFormat="1">
      <c r="A46" s="958"/>
      <c r="B46" s="963" t="s">
        <v>712</v>
      </c>
      <c r="C46" s="960">
        <v>2</v>
      </c>
      <c r="D46" s="960" t="s">
        <v>739</v>
      </c>
      <c r="E46" s="1246"/>
      <c r="F46" s="964">
        <f>C46*E46</f>
        <v>0</v>
      </c>
      <c r="G46" s="972"/>
    </row>
    <row r="47" spans="1:256" s="973" customFormat="1">
      <c r="A47" s="958"/>
      <c r="B47" s="963"/>
      <c r="C47" s="960"/>
      <c r="D47" s="960"/>
      <c r="E47" s="1246"/>
      <c r="F47" s="964"/>
      <c r="G47" s="972"/>
    </row>
    <row r="48" spans="1:256" s="973" customFormat="1">
      <c r="A48" s="958" t="s">
        <v>953</v>
      </c>
      <c r="B48" s="963" t="s">
        <v>713</v>
      </c>
      <c r="C48" s="960"/>
      <c r="D48" s="960"/>
      <c r="E48" s="1246"/>
      <c r="F48" s="964"/>
      <c r="G48" s="972"/>
    </row>
    <row r="49" spans="1:12" s="973" customFormat="1" ht="45" customHeight="1">
      <c r="B49" s="963" t="s">
        <v>714</v>
      </c>
      <c r="C49" s="960"/>
      <c r="D49" s="960"/>
      <c r="E49" s="1246"/>
      <c r="F49" s="964"/>
      <c r="G49" s="972"/>
    </row>
    <row r="50" spans="1:12" s="973" customFormat="1">
      <c r="A50" s="958"/>
      <c r="B50" s="963" t="s">
        <v>715</v>
      </c>
      <c r="C50" s="960">
        <v>1</v>
      </c>
      <c r="D50" s="960" t="s">
        <v>739</v>
      </c>
      <c r="E50" s="1246"/>
      <c r="F50" s="964">
        <f>C50*E50</f>
        <v>0</v>
      </c>
      <c r="G50" s="972"/>
    </row>
    <row r="51" spans="1:12" s="973" customFormat="1" ht="45">
      <c r="A51" s="958"/>
      <c r="B51" s="963" t="s">
        <v>716</v>
      </c>
      <c r="C51" s="960"/>
      <c r="D51" s="960"/>
      <c r="E51" s="1246"/>
      <c r="F51" s="964"/>
      <c r="G51" s="972"/>
    </row>
    <row r="52" spans="1:12" s="973" customFormat="1" ht="17.25" customHeight="1">
      <c r="A52" s="958"/>
      <c r="B52" s="963" t="s">
        <v>717</v>
      </c>
      <c r="C52" s="960">
        <v>2</v>
      </c>
      <c r="D52" s="960" t="s">
        <v>739</v>
      </c>
      <c r="E52" s="1246"/>
      <c r="F52" s="964">
        <f>C52*E52</f>
        <v>0</v>
      </c>
      <c r="G52" s="972"/>
    </row>
    <row r="53" spans="1:12" s="973" customFormat="1" ht="46.5" customHeight="1">
      <c r="A53" s="958"/>
      <c r="B53" s="963" t="s">
        <v>718</v>
      </c>
      <c r="C53" s="960"/>
      <c r="D53" s="960"/>
      <c r="E53" s="1246"/>
      <c r="F53" s="964"/>
      <c r="G53" s="972"/>
    </row>
    <row r="54" spans="1:12" s="973" customFormat="1">
      <c r="A54" s="958"/>
      <c r="B54" s="963" t="s">
        <v>715</v>
      </c>
      <c r="C54" s="960">
        <v>6</v>
      </c>
      <c r="D54" s="960" t="s">
        <v>739</v>
      </c>
      <c r="E54" s="1246"/>
      <c r="F54" s="964">
        <f>C54*E54</f>
        <v>0</v>
      </c>
      <c r="G54" s="972"/>
    </row>
    <row r="55" spans="1:12" s="973" customFormat="1" ht="30">
      <c r="A55" s="958"/>
      <c r="B55" s="963" t="s">
        <v>719</v>
      </c>
      <c r="C55" s="960"/>
      <c r="D55" s="960"/>
      <c r="E55" s="1246"/>
      <c r="F55" s="964"/>
      <c r="G55" s="972"/>
    </row>
    <row r="56" spans="1:12" s="973" customFormat="1">
      <c r="A56" s="958"/>
      <c r="B56" s="963" t="s">
        <v>720</v>
      </c>
      <c r="C56" s="960">
        <v>2</v>
      </c>
      <c r="D56" s="960" t="s">
        <v>739</v>
      </c>
      <c r="E56" s="1246"/>
      <c r="F56" s="964">
        <f>C56*E56</f>
        <v>0</v>
      </c>
      <c r="G56" s="972"/>
    </row>
    <row r="57" spans="1:12" s="973" customFormat="1">
      <c r="A57" s="958"/>
      <c r="B57" s="963" t="s">
        <v>721</v>
      </c>
      <c r="C57" s="960">
        <v>2</v>
      </c>
      <c r="D57" s="960" t="s">
        <v>739</v>
      </c>
      <c r="E57" s="1246"/>
      <c r="F57" s="964">
        <f>C57*E57</f>
        <v>0</v>
      </c>
      <c r="G57" s="972"/>
    </row>
    <row r="58" spans="1:12" s="973" customFormat="1">
      <c r="A58" s="958"/>
      <c r="B58" s="963" t="s">
        <v>722</v>
      </c>
      <c r="C58" s="960">
        <v>1</v>
      </c>
      <c r="D58" s="960" t="s">
        <v>739</v>
      </c>
      <c r="E58" s="1246"/>
      <c r="F58" s="964">
        <f>C58*E58</f>
        <v>0</v>
      </c>
      <c r="G58" s="972"/>
    </row>
    <row r="59" spans="1:12" s="973" customFormat="1">
      <c r="A59" s="958"/>
      <c r="B59" s="963"/>
      <c r="C59" s="960"/>
      <c r="D59" s="960"/>
      <c r="E59" s="1246"/>
      <c r="F59" s="964"/>
      <c r="G59" s="972"/>
    </row>
    <row r="60" spans="1:12" s="973" customFormat="1" ht="90">
      <c r="A60" s="958" t="s">
        <v>954</v>
      </c>
      <c r="B60" s="963" t="s">
        <v>92</v>
      </c>
      <c r="C60" s="960"/>
      <c r="D60" s="960"/>
      <c r="E60" s="1246"/>
      <c r="F60" s="964"/>
      <c r="G60" s="975"/>
      <c r="H60" s="976"/>
      <c r="I60" s="976"/>
      <c r="J60" s="976"/>
      <c r="K60" s="976"/>
      <c r="L60" s="976"/>
    </row>
    <row r="61" spans="1:12" s="973" customFormat="1">
      <c r="A61" s="958" t="s">
        <v>93</v>
      </c>
      <c r="B61" s="963" t="s">
        <v>94</v>
      </c>
      <c r="C61" s="960">
        <v>28</v>
      </c>
      <c r="D61" s="960" t="s">
        <v>608</v>
      </c>
      <c r="E61" s="1246"/>
      <c r="F61" s="964">
        <f>C61*E61</f>
        <v>0</v>
      </c>
      <c r="G61" s="975"/>
      <c r="H61" s="976"/>
      <c r="I61" s="976"/>
      <c r="J61" s="976"/>
      <c r="K61" s="976"/>
      <c r="L61" s="976"/>
    </row>
    <row r="62" spans="1:12" s="973" customFormat="1" ht="16.5" customHeight="1">
      <c r="A62" s="958" t="s">
        <v>93</v>
      </c>
      <c r="B62" s="963" t="s">
        <v>95</v>
      </c>
      <c r="C62" s="960">
        <v>18</v>
      </c>
      <c r="D62" s="960" t="s">
        <v>608</v>
      </c>
      <c r="E62" s="1246"/>
      <c r="F62" s="964">
        <f>C62*E62</f>
        <v>0</v>
      </c>
      <c r="G62" s="975"/>
      <c r="H62" s="976"/>
      <c r="I62" s="976"/>
      <c r="J62" s="976"/>
      <c r="K62" s="976"/>
      <c r="L62" s="976"/>
    </row>
    <row r="63" spans="1:12" s="973" customFormat="1" ht="30">
      <c r="A63" s="958" t="s">
        <v>93</v>
      </c>
      <c r="B63" s="963" t="s">
        <v>96</v>
      </c>
      <c r="C63" s="960">
        <v>32</v>
      </c>
      <c r="D63" s="960" t="s">
        <v>608</v>
      </c>
      <c r="E63" s="1246"/>
      <c r="F63" s="964">
        <f>C63*E63</f>
        <v>0</v>
      </c>
      <c r="G63" s="975"/>
      <c r="H63" s="976"/>
      <c r="I63" s="976"/>
      <c r="J63" s="976"/>
      <c r="K63" s="976"/>
      <c r="L63" s="976"/>
    </row>
    <row r="64" spans="1:12" s="973" customFormat="1" ht="44.25" customHeight="1">
      <c r="A64" s="958"/>
      <c r="B64" s="963" t="s">
        <v>97</v>
      </c>
      <c r="C64" s="960"/>
      <c r="D64" s="960"/>
      <c r="E64" s="1246"/>
      <c r="F64" s="964"/>
    </row>
    <row r="65" spans="1:7" s="973" customFormat="1">
      <c r="A65" s="958"/>
      <c r="B65" s="963" t="s">
        <v>98</v>
      </c>
      <c r="C65" s="960">
        <v>3</v>
      </c>
      <c r="D65" s="960" t="s">
        <v>739</v>
      </c>
      <c r="E65" s="1246"/>
      <c r="F65" s="964">
        <f>C65*E65</f>
        <v>0</v>
      </c>
    </row>
    <row r="66" spans="1:7" s="973" customFormat="1">
      <c r="A66" s="958"/>
      <c r="B66" s="963"/>
      <c r="C66" s="960"/>
      <c r="D66" s="960"/>
      <c r="E66" s="1246"/>
      <c r="F66" s="964"/>
    </row>
    <row r="67" spans="1:7" s="973" customFormat="1" ht="45">
      <c r="A67" s="958" t="s">
        <v>958</v>
      </c>
      <c r="B67" s="963" t="s">
        <v>99</v>
      </c>
      <c r="C67" s="960">
        <v>100</v>
      </c>
      <c r="D67" s="960" t="s">
        <v>1000</v>
      </c>
      <c r="E67" s="1246"/>
      <c r="F67" s="964">
        <f>C67*E67</f>
        <v>0</v>
      </c>
      <c r="G67" s="972"/>
    </row>
    <row r="68" spans="1:7" s="973" customFormat="1">
      <c r="A68" s="958"/>
      <c r="B68" s="963"/>
      <c r="C68" s="960"/>
      <c r="D68" s="960"/>
      <c r="E68" s="1246"/>
      <c r="F68" s="964"/>
      <c r="G68" s="972"/>
    </row>
    <row r="69" spans="1:7" s="973" customFormat="1">
      <c r="A69" s="958" t="s">
        <v>959</v>
      </c>
      <c r="B69" s="963" t="s">
        <v>100</v>
      </c>
      <c r="C69" s="960">
        <v>1</v>
      </c>
      <c r="D69" s="960" t="s">
        <v>739</v>
      </c>
      <c r="E69" s="1246"/>
      <c r="F69" s="964">
        <f>C69*E69</f>
        <v>0</v>
      </c>
      <c r="G69" s="972"/>
    </row>
    <row r="70" spans="1:7" s="973" customFormat="1">
      <c r="A70" s="958"/>
      <c r="B70" s="963"/>
      <c r="C70" s="960"/>
      <c r="D70" s="960"/>
      <c r="E70" s="1246"/>
      <c r="F70" s="964"/>
      <c r="G70" s="977"/>
    </row>
    <row r="71" spans="1:7" ht="30">
      <c r="A71" s="958" t="s">
        <v>960</v>
      </c>
      <c r="B71" s="963" t="s">
        <v>101</v>
      </c>
      <c r="C71" s="960">
        <v>1</v>
      </c>
      <c r="D71" s="960" t="s">
        <v>739</v>
      </c>
      <c r="E71" s="1244"/>
      <c r="F71" s="961">
        <f>C71*E71</f>
        <v>0</v>
      </c>
    </row>
    <row r="72" spans="1:7">
      <c r="A72" s="958"/>
      <c r="B72" s="963"/>
      <c r="E72" s="1244"/>
      <c r="F72" s="961"/>
    </row>
    <row r="73" spans="1:7" s="978" customFormat="1">
      <c r="A73" s="958" t="s">
        <v>964</v>
      </c>
      <c r="B73" s="963" t="s">
        <v>102</v>
      </c>
      <c r="C73" s="960"/>
      <c r="D73" s="960"/>
      <c r="E73" s="1244"/>
      <c r="F73" s="961"/>
    </row>
    <row r="74" spans="1:7" s="978" customFormat="1">
      <c r="A74" s="958"/>
      <c r="B74" s="963" t="s">
        <v>103</v>
      </c>
      <c r="C74" s="960"/>
      <c r="D74" s="960"/>
      <c r="E74" s="1244"/>
      <c r="F74" s="961"/>
    </row>
    <row r="75" spans="1:7" s="978" customFormat="1">
      <c r="A75" s="958"/>
      <c r="B75" s="963" t="s">
        <v>104</v>
      </c>
      <c r="C75" s="960"/>
      <c r="D75" s="960"/>
      <c r="E75" s="1244"/>
      <c r="F75" s="961"/>
    </row>
    <row r="76" spans="1:7" s="978" customFormat="1">
      <c r="A76" s="958"/>
      <c r="B76" s="963" t="s">
        <v>105</v>
      </c>
      <c r="C76" s="960"/>
      <c r="D76" s="960"/>
      <c r="E76" s="1244"/>
      <c r="F76" s="961"/>
    </row>
    <row r="77" spans="1:7" s="978" customFormat="1">
      <c r="A77" s="958"/>
      <c r="B77" s="963" t="s">
        <v>106</v>
      </c>
      <c r="C77" s="960" t="s">
        <v>608</v>
      </c>
      <c r="D77" s="960">
        <v>36</v>
      </c>
      <c r="E77" s="1244"/>
      <c r="F77" s="961">
        <f>D77*E77</f>
        <v>0</v>
      </c>
    </row>
    <row r="78" spans="1:7" s="978" customFormat="1" ht="45">
      <c r="A78" s="958"/>
      <c r="B78" s="963" t="s">
        <v>107</v>
      </c>
      <c r="C78" s="960" t="s">
        <v>739</v>
      </c>
      <c r="D78" s="960">
        <v>2</v>
      </c>
      <c r="E78" s="1244"/>
      <c r="F78" s="961">
        <f>D78*E78</f>
        <v>0</v>
      </c>
    </row>
    <row r="79" spans="1:7" s="978" customFormat="1">
      <c r="A79" s="958"/>
      <c r="B79" s="963"/>
      <c r="C79" s="960"/>
      <c r="D79" s="960"/>
      <c r="E79" s="1244"/>
      <c r="F79" s="961"/>
    </row>
    <row r="80" spans="1:7" s="978" customFormat="1">
      <c r="A80" s="958" t="s">
        <v>961</v>
      </c>
      <c r="B80" s="963" t="s">
        <v>108</v>
      </c>
      <c r="C80" s="960"/>
      <c r="D80" s="960"/>
      <c r="E80" s="1244"/>
      <c r="F80" s="961"/>
    </row>
    <row r="81" spans="1:6" s="978" customFormat="1">
      <c r="A81" s="958"/>
      <c r="B81" s="963" t="s">
        <v>109</v>
      </c>
      <c r="C81" s="960"/>
      <c r="D81" s="960"/>
      <c r="E81" s="1244"/>
      <c r="F81" s="961"/>
    </row>
    <row r="82" spans="1:6" s="978" customFormat="1">
      <c r="A82" s="958"/>
      <c r="B82" s="963" t="s">
        <v>110</v>
      </c>
      <c r="C82" s="960"/>
      <c r="D82" s="960"/>
      <c r="E82" s="1244"/>
      <c r="F82" s="961"/>
    </row>
    <row r="83" spans="1:6" s="978" customFormat="1">
      <c r="A83" s="958"/>
      <c r="B83" s="963" t="s">
        <v>111</v>
      </c>
      <c r="C83" s="960"/>
      <c r="D83" s="960"/>
      <c r="E83" s="1244"/>
      <c r="F83" s="961"/>
    </row>
    <row r="84" spans="1:6" s="978" customFormat="1">
      <c r="A84" s="958"/>
      <c r="B84" s="963" t="s">
        <v>112</v>
      </c>
      <c r="C84" s="960" t="s">
        <v>957</v>
      </c>
      <c r="D84" s="960">
        <v>3</v>
      </c>
      <c r="E84" s="1244"/>
      <c r="F84" s="961">
        <f>D84*E84</f>
        <v>0</v>
      </c>
    </row>
    <row r="85" spans="1:6" s="978" customFormat="1">
      <c r="A85" s="958"/>
      <c r="B85" s="963" t="s">
        <v>113</v>
      </c>
      <c r="C85" s="960" t="s">
        <v>957</v>
      </c>
      <c r="D85" s="960">
        <v>2</v>
      </c>
      <c r="E85" s="1244"/>
      <c r="F85" s="961">
        <f>D85*E85</f>
        <v>0</v>
      </c>
    </row>
    <row r="86" spans="1:6" s="978" customFormat="1">
      <c r="A86" s="958"/>
      <c r="B86" s="963"/>
      <c r="C86" s="960"/>
      <c r="D86" s="960"/>
      <c r="E86" s="1244"/>
      <c r="F86" s="961"/>
    </row>
    <row r="87" spans="1:6" s="978" customFormat="1" ht="30">
      <c r="A87" s="958" t="s">
        <v>962</v>
      </c>
      <c r="B87" s="963" t="s">
        <v>114</v>
      </c>
      <c r="C87" s="960" t="s">
        <v>957</v>
      </c>
      <c r="D87" s="960">
        <v>2</v>
      </c>
      <c r="E87" s="1244"/>
      <c r="F87" s="961">
        <f>D87*E87</f>
        <v>0</v>
      </c>
    </row>
    <row r="88" spans="1:6" s="978" customFormat="1">
      <c r="A88" s="958"/>
      <c r="B88" s="963"/>
      <c r="C88" s="960"/>
      <c r="D88" s="960"/>
      <c r="E88" s="1244"/>
      <c r="F88" s="961"/>
    </row>
    <row r="89" spans="1:6" ht="17.25">
      <c r="A89" s="958" t="s">
        <v>963</v>
      </c>
      <c r="B89" s="963" t="s">
        <v>115</v>
      </c>
      <c r="C89" s="960" t="s">
        <v>457</v>
      </c>
      <c r="D89" s="960">
        <v>20</v>
      </c>
      <c r="E89" s="1245"/>
      <c r="F89" s="961">
        <f t="shared" ref="F89:F97" si="0">D89*E89</f>
        <v>0</v>
      </c>
    </row>
    <row r="90" spans="1:6" s="949" customFormat="1">
      <c r="A90" s="958"/>
      <c r="B90" s="959"/>
      <c r="E90" s="1243"/>
      <c r="F90" s="961"/>
    </row>
    <row r="91" spans="1:6" ht="45">
      <c r="A91" s="958" t="s">
        <v>965</v>
      </c>
      <c r="B91" s="963" t="s">
        <v>116</v>
      </c>
      <c r="C91" s="960" t="s">
        <v>739</v>
      </c>
      <c r="D91" s="960">
        <v>1</v>
      </c>
      <c r="E91" s="1245"/>
      <c r="F91" s="961">
        <f t="shared" si="0"/>
        <v>0</v>
      </c>
    </row>
    <row r="92" spans="1:6" s="949" customFormat="1">
      <c r="A92" s="958"/>
      <c r="B92" s="959"/>
      <c r="E92" s="1243"/>
      <c r="F92" s="961"/>
    </row>
    <row r="93" spans="1:6" ht="30">
      <c r="A93" s="958" t="s">
        <v>966</v>
      </c>
      <c r="B93" s="963" t="s">
        <v>117</v>
      </c>
      <c r="C93" s="960" t="s">
        <v>739</v>
      </c>
      <c r="D93" s="960">
        <v>1</v>
      </c>
      <c r="E93" s="1245"/>
      <c r="F93" s="961">
        <f t="shared" si="0"/>
        <v>0</v>
      </c>
    </row>
    <row r="94" spans="1:6" s="949" customFormat="1">
      <c r="A94" s="958"/>
      <c r="B94" s="959"/>
      <c r="E94" s="1243"/>
      <c r="F94" s="961"/>
    </row>
    <row r="95" spans="1:6" s="949" customFormat="1" ht="30">
      <c r="A95" s="958" t="s">
        <v>967</v>
      </c>
      <c r="B95" s="959" t="s">
        <v>118</v>
      </c>
      <c r="C95" s="960" t="s">
        <v>739</v>
      </c>
      <c r="D95" s="960">
        <v>1</v>
      </c>
      <c r="E95" s="1243"/>
      <c r="F95" s="961">
        <f t="shared" si="0"/>
        <v>0</v>
      </c>
    </row>
    <row r="96" spans="1:6" s="949" customFormat="1">
      <c r="A96" s="958"/>
      <c r="B96" s="959"/>
      <c r="C96" s="960"/>
      <c r="D96" s="960"/>
      <c r="E96" s="1243"/>
      <c r="F96" s="961"/>
    </row>
    <row r="97" spans="1:9" s="973" customFormat="1">
      <c r="A97" s="958" t="s">
        <v>968</v>
      </c>
      <c r="B97" s="963" t="s">
        <v>119</v>
      </c>
      <c r="C97" s="960" t="s">
        <v>739</v>
      </c>
      <c r="D97" s="960">
        <v>1</v>
      </c>
      <c r="E97" s="1249"/>
      <c r="F97" s="961">
        <f t="shared" si="0"/>
        <v>0</v>
      </c>
      <c r="G97" s="977"/>
    </row>
    <row r="98" spans="1:9" s="969" customFormat="1" ht="15.75" thickBot="1">
      <c r="A98" s="967"/>
      <c r="B98" s="968"/>
      <c r="E98" s="1250"/>
      <c r="F98" s="970"/>
    </row>
    <row r="99" spans="1:9" s="946" customFormat="1">
      <c r="A99" s="979"/>
      <c r="B99" s="980"/>
      <c r="C99" s="979"/>
      <c r="D99" s="979"/>
      <c r="E99" s="1251" t="s">
        <v>120</v>
      </c>
      <c r="F99" s="982">
        <f>SUM(F5:F98)</f>
        <v>0</v>
      </c>
    </row>
    <row r="100" spans="1:9" s="949" customFormat="1">
      <c r="A100" s="958"/>
      <c r="B100" s="983"/>
      <c r="C100" s="984"/>
      <c r="D100" s="985"/>
      <c r="E100" s="1252"/>
      <c r="F100" s="985"/>
    </row>
    <row r="101" spans="1:9" ht="15.75" thickBot="1">
      <c r="A101" s="958"/>
      <c r="E101" s="1245"/>
    </row>
    <row r="102" spans="1:9" s="949" customFormat="1" ht="30.75" thickTop="1">
      <c r="A102" s="987"/>
      <c r="B102" s="987" t="s">
        <v>121</v>
      </c>
      <c r="C102" s="988" t="s">
        <v>677</v>
      </c>
      <c r="D102" s="988" t="s">
        <v>678</v>
      </c>
      <c r="E102" s="1253" t="s">
        <v>679</v>
      </c>
      <c r="F102" s="988" t="s">
        <v>680</v>
      </c>
    </row>
    <row r="103" spans="1:9">
      <c r="A103" s="958"/>
      <c r="E103" s="1246"/>
      <c r="F103" s="964"/>
    </row>
    <row r="104" spans="1:9" s="973" customFormat="1" ht="45">
      <c r="A104" s="958" t="s">
        <v>945</v>
      </c>
      <c r="B104" s="963" t="s">
        <v>122</v>
      </c>
      <c r="C104" s="960">
        <v>2</v>
      </c>
      <c r="D104" s="960" t="s">
        <v>739</v>
      </c>
      <c r="E104" s="1246"/>
      <c r="F104" s="964">
        <f>C104*E104</f>
        <v>0</v>
      </c>
      <c r="H104" s="972"/>
      <c r="I104" s="975"/>
    </row>
    <row r="105" spans="1:9" s="973" customFormat="1" ht="48" customHeight="1">
      <c r="A105" s="958"/>
      <c r="B105" s="963" t="s">
        <v>123</v>
      </c>
      <c r="C105" s="960"/>
      <c r="D105" s="960"/>
      <c r="E105" s="1246"/>
      <c r="F105" s="964"/>
      <c r="H105" s="972"/>
      <c r="I105" s="975"/>
    </row>
    <row r="106" spans="1:9" s="973" customFormat="1">
      <c r="A106" s="958"/>
      <c r="B106" s="963" t="s">
        <v>124</v>
      </c>
      <c r="C106" s="960"/>
      <c r="D106" s="960"/>
      <c r="E106" s="1246"/>
      <c r="F106" s="964"/>
      <c r="H106" s="972"/>
      <c r="I106" s="975"/>
    </row>
    <row r="107" spans="1:9" s="973" customFormat="1" ht="15.75">
      <c r="A107" s="958"/>
      <c r="B107" s="963" t="s">
        <v>458</v>
      </c>
      <c r="C107" s="960">
        <v>14</v>
      </c>
      <c r="D107" s="960" t="s">
        <v>739</v>
      </c>
      <c r="E107" s="1246"/>
      <c r="F107" s="964">
        <f t="shared" ref="F107:F124" si="1">C107*E107</f>
        <v>0</v>
      </c>
      <c r="H107" s="972"/>
      <c r="I107" s="975"/>
    </row>
    <row r="108" spans="1:9" s="973" customFormat="1" ht="17.25" customHeight="1">
      <c r="A108" s="958"/>
      <c r="B108" s="963" t="s">
        <v>125</v>
      </c>
      <c r="C108" s="960">
        <v>14</v>
      </c>
      <c r="D108" s="960" t="s">
        <v>739</v>
      </c>
      <c r="E108" s="1246"/>
      <c r="F108" s="964">
        <f t="shared" si="1"/>
        <v>0</v>
      </c>
      <c r="H108" s="972"/>
      <c r="I108" s="975"/>
    </row>
    <row r="109" spans="1:9" s="973" customFormat="1">
      <c r="A109" s="958"/>
      <c r="B109" s="963" t="s">
        <v>126</v>
      </c>
      <c r="C109" s="960"/>
      <c r="D109" s="960"/>
      <c r="E109" s="1246"/>
      <c r="F109" s="964"/>
      <c r="H109" s="972"/>
      <c r="I109" s="975"/>
    </row>
    <row r="110" spans="1:9" s="973" customFormat="1">
      <c r="A110" s="958"/>
      <c r="B110" s="963" t="s">
        <v>127</v>
      </c>
      <c r="C110" s="960">
        <v>7</v>
      </c>
      <c r="D110" s="960" t="s">
        <v>957</v>
      </c>
      <c r="E110" s="1246"/>
      <c r="F110" s="964">
        <f t="shared" si="1"/>
        <v>0</v>
      </c>
      <c r="H110" s="972"/>
      <c r="I110" s="975"/>
    </row>
    <row r="111" spans="1:9" s="973" customFormat="1">
      <c r="A111" s="958"/>
      <c r="B111" s="963" t="s">
        <v>128</v>
      </c>
      <c r="C111" s="960">
        <v>4</v>
      </c>
      <c r="D111" s="960" t="s">
        <v>957</v>
      </c>
      <c r="E111" s="1246"/>
      <c r="F111" s="964">
        <f t="shared" si="1"/>
        <v>0</v>
      </c>
      <c r="H111" s="972"/>
      <c r="I111" s="975"/>
    </row>
    <row r="112" spans="1:9" s="973" customFormat="1">
      <c r="A112" s="958"/>
      <c r="B112" s="963" t="s">
        <v>129</v>
      </c>
      <c r="C112" s="960">
        <v>8</v>
      </c>
      <c r="D112" s="960" t="s">
        <v>957</v>
      </c>
      <c r="E112" s="1246"/>
      <c r="F112" s="964">
        <f t="shared" si="1"/>
        <v>0</v>
      </c>
      <c r="H112" s="972"/>
      <c r="I112" s="975"/>
    </row>
    <row r="113" spans="1:9" s="973" customFormat="1">
      <c r="A113" s="958"/>
      <c r="B113" s="963" t="s">
        <v>130</v>
      </c>
      <c r="C113" s="960">
        <v>4</v>
      </c>
      <c r="D113" s="960" t="s">
        <v>957</v>
      </c>
      <c r="E113" s="1246"/>
      <c r="F113" s="964">
        <f>C113*E113</f>
        <v>0</v>
      </c>
      <c r="H113" s="972"/>
      <c r="I113" s="975"/>
    </row>
    <row r="114" spans="1:9" s="973" customFormat="1">
      <c r="A114" s="958"/>
      <c r="B114" s="963" t="s">
        <v>131</v>
      </c>
      <c r="C114" s="960">
        <v>1</v>
      </c>
      <c r="D114" s="960" t="s">
        <v>957</v>
      </c>
      <c r="E114" s="1246"/>
      <c r="F114" s="964">
        <f t="shared" si="1"/>
        <v>0</v>
      </c>
      <c r="H114" s="972"/>
      <c r="I114" s="975"/>
    </row>
    <row r="115" spans="1:9" s="973" customFormat="1">
      <c r="A115" s="958"/>
      <c r="B115" s="963" t="s">
        <v>132</v>
      </c>
      <c r="C115" s="960">
        <v>3</v>
      </c>
      <c r="D115" s="960" t="s">
        <v>957</v>
      </c>
      <c r="E115" s="1246"/>
      <c r="F115" s="964">
        <f t="shared" si="1"/>
        <v>0</v>
      </c>
      <c r="H115" s="972"/>
      <c r="I115" s="975"/>
    </row>
    <row r="116" spans="1:9" s="973" customFormat="1">
      <c r="A116" s="958"/>
      <c r="B116" s="963" t="s">
        <v>133</v>
      </c>
      <c r="C116" s="960">
        <v>2</v>
      </c>
      <c r="D116" s="960" t="s">
        <v>957</v>
      </c>
      <c r="E116" s="1246"/>
      <c r="F116" s="964">
        <f>C116*E116</f>
        <v>0</v>
      </c>
      <c r="H116" s="972"/>
      <c r="I116" s="975"/>
    </row>
    <row r="117" spans="1:9" s="973" customFormat="1">
      <c r="A117" s="958"/>
      <c r="B117" s="963" t="s">
        <v>134</v>
      </c>
      <c r="C117" s="960">
        <v>1</v>
      </c>
      <c r="D117" s="960" t="s">
        <v>957</v>
      </c>
      <c r="E117" s="1246"/>
      <c r="F117" s="964">
        <f t="shared" si="1"/>
        <v>0</v>
      </c>
      <c r="H117" s="972"/>
      <c r="I117" s="975"/>
    </row>
    <row r="118" spans="1:9" s="973" customFormat="1">
      <c r="A118" s="958"/>
      <c r="B118" s="963" t="s">
        <v>135</v>
      </c>
      <c r="C118" s="960">
        <v>2</v>
      </c>
      <c r="D118" s="960" t="s">
        <v>957</v>
      </c>
      <c r="E118" s="1246"/>
      <c r="F118" s="964">
        <f>C118*E118</f>
        <v>0</v>
      </c>
      <c r="H118" s="972"/>
      <c r="I118" s="975"/>
    </row>
    <row r="119" spans="1:9" s="973" customFormat="1">
      <c r="A119" s="958"/>
      <c r="B119" s="963" t="s">
        <v>136</v>
      </c>
      <c r="C119" s="960">
        <v>1</v>
      </c>
      <c r="D119" s="960" t="s">
        <v>957</v>
      </c>
      <c r="E119" s="1246"/>
      <c r="F119" s="964">
        <f t="shared" si="1"/>
        <v>0</v>
      </c>
      <c r="H119" s="972"/>
      <c r="I119" s="975"/>
    </row>
    <row r="120" spans="1:9" s="973" customFormat="1" ht="16.5" customHeight="1">
      <c r="A120" s="958"/>
      <c r="B120" s="963" t="s">
        <v>137</v>
      </c>
      <c r="C120" s="960">
        <v>2</v>
      </c>
      <c r="D120" s="960" t="s">
        <v>957</v>
      </c>
      <c r="E120" s="1246"/>
      <c r="F120" s="964">
        <f>C120*E120</f>
        <v>0</v>
      </c>
      <c r="H120" s="972"/>
      <c r="I120" s="975"/>
    </row>
    <row r="121" spans="1:9" s="973" customFormat="1" ht="16.5" customHeight="1">
      <c r="A121" s="958"/>
      <c r="B121" s="963" t="s">
        <v>138</v>
      </c>
      <c r="C121" s="960">
        <v>1</v>
      </c>
      <c r="D121" s="960" t="s">
        <v>957</v>
      </c>
      <c r="E121" s="1246"/>
      <c r="F121" s="964">
        <f>C121*E121</f>
        <v>0</v>
      </c>
      <c r="H121" s="972"/>
      <c r="I121" s="975"/>
    </row>
    <row r="122" spans="1:9" s="973" customFormat="1" ht="16.5" customHeight="1">
      <c r="A122" s="958"/>
      <c r="B122" s="963" t="s">
        <v>139</v>
      </c>
      <c r="C122" s="960">
        <v>2</v>
      </c>
      <c r="D122" s="960" t="s">
        <v>957</v>
      </c>
      <c r="E122" s="1246"/>
      <c r="F122" s="964">
        <f t="shared" si="1"/>
        <v>0</v>
      </c>
      <c r="H122" s="972"/>
      <c r="I122" s="975"/>
    </row>
    <row r="123" spans="1:9" s="973" customFormat="1" ht="16.5" customHeight="1">
      <c r="A123" s="958"/>
      <c r="B123" s="963" t="s">
        <v>140</v>
      </c>
      <c r="C123" s="960">
        <v>1</v>
      </c>
      <c r="D123" s="960" t="s">
        <v>957</v>
      </c>
      <c r="E123" s="1246"/>
      <c r="F123" s="964">
        <f t="shared" si="1"/>
        <v>0</v>
      </c>
      <c r="H123" s="972"/>
      <c r="I123" s="975"/>
    </row>
    <row r="124" spans="1:9" s="973" customFormat="1">
      <c r="A124" s="958"/>
      <c r="B124" s="963" t="s">
        <v>141</v>
      </c>
      <c r="C124" s="960">
        <v>14</v>
      </c>
      <c r="D124" s="960" t="s">
        <v>957</v>
      </c>
      <c r="E124" s="1246"/>
      <c r="F124" s="964">
        <f t="shared" si="1"/>
        <v>0</v>
      </c>
      <c r="H124" s="972"/>
      <c r="I124" s="975"/>
    </row>
    <row r="125" spans="1:9" s="973" customFormat="1">
      <c r="A125" s="958"/>
      <c r="B125" s="963" t="s">
        <v>142</v>
      </c>
      <c r="C125" s="960"/>
      <c r="D125" s="960"/>
      <c r="E125" s="1246"/>
      <c r="F125" s="964"/>
      <c r="H125" s="972"/>
      <c r="I125" s="975"/>
    </row>
    <row r="126" spans="1:9" s="973" customFormat="1" ht="16.5" customHeight="1">
      <c r="A126" s="958"/>
      <c r="B126" s="963" t="s">
        <v>143</v>
      </c>
      <c r="E126" s="1249"/>
      <c r="H126" s="972"/>
      <c r="I126" s="975"/>
    </row>
    <row r="127" spans="1:9" s="973" customFormat="1">
      <c r="A127" s="958"/>
      <c r="B127" s="963" t="s">
        <v>144</v>
      </c>
      <c r="C127" s="960">
        <v>1</v>
      </c>
      <c r="D127" s="960" t="s">
        <v>957</v>
      </c>
      <c r="E127" s="1246"/>
      <c r="F127" s="964">
        <f>C127*E127</f>
        <v>0</v>
      </c>
      <c r="H127" s="972"/>
      <c r="I127" s="975"/>
    </row>
    <row r="128" spans="1:9" s="973" customFormat="1" ht="16.5" customHeight="1">
      <c r="A128" s="958"/>
      <c r="B128" s="963" t="s">
        <v>145</v>
      </c>
      <c r="E128" s="1249"/>
      <c r="H128" s="972"/>
      <c r="I128" s="975"/>
    </row>
    <row r="129" spans="1:9" s="973" customFormat="1">
      <c r="A129" s="958"/>
      <c r="B129" s="963" t="s">
        <v>146</v>
      </c>
      <c r="C129" s="960">
        <v>1</v>
      </c>
      <c r="D129" s="960" t="s">
        <v>957</v>
      </c>
      <c r="E129" s="1246"/>
      <c r="F129" s="964">
        <f>C129*E129</f>
        <v>0</v>
      </c>
      <c r="H129" s="972"/>
      <c r="I129" s="975"/>
    </row>
    <row r="130" spans="1:9" s="973" customFormat="1" ht="16.5" customHeight="1">
      <c r="A130" s="958"/>
      <c r="B130" s="963" t="s">
        <v>145</v>
      </c>
      <c r="E130" s="1249"/>
      <c r="H130" s="972"/>
      <c r="I130" s="975"/>
    </row>
    <row r="131" spans="1:9" s="973" customFormat="1">
      <c r="A131" s="958"/>
      <c r="B131" s="963" t="s">
        <v>147</v>
      </c>
      <c r="C131" s="960">
        <v>1</v>
      </c>
      <c r="D131" s="960" t="s">
        <v>957</v>
      </c>
      <c r="E131" s="1246"/>
      <c r="F131" s="964">
        <f>C131*E131</f>
        <v>0</v>
      </c>
      <c r="H131" s="972"/>
      <c r="I131" s="975"/>
    </row>
    <row r="132" spans="1:9" s="973" customFormat="1" ht="16.5" customHeight="1">
      <c r="A132" s="958"/>
      <c r="B132" s="963" t="s">
        <v>145</v>
      </c>
      <c r="E132" s="1249"/>
      <c r="H132" s="972"/>
      <c r="I132" s="975"/>
    </row>
    <row r="133" spans="1:9" s="973" customFormat="1">
      <c r="A133" s="958"/>
      <c r="B133" s="963" t="s">
        <v>147</v>
      </c>
      <c r="C133" s="960">
        <v>1</v>
      </c>
      <c r="D133" s="960" t="s">
        <v>957</v>
      </c>
      <c r="E133" s="1246"/>
      <c r="F133" s="964">
        <f>C133*E133</f>
        <v>0</v>
      </c>
      <c r="H133" s="972"/>
      <c r="I133" s="975"/>
    </row>
    <row r="134" spans="1:9" s="973" customFormat="1" ht="16.5" customHeight="1">
      <c r="A134" s="958"/>
      <c r="B134" s="963" t="s">
        <v>148</v>
      </c>
      <c r="E134" s="1249"/>
      <c r="H134" s="972"/>
      <c r="I134" s="975"/>
    </row>
    <row r="135" spans="1:9" s="973" customFormat="1">
      <c r="A135" s="958"/>
      <c r="B135" s="963" t="s">
        <v>149</v>
      </c>
      <c r="C135" s="960">
        <v>1</v>
      </c>
      <c r="D135" s="960" t="s">
        <v>957</v>
      </c>
      <c r="E135" s="1246"/>
      <c r="F135" s="964">
        <f>C135*E135</f>
        <v>0</v>
      </c>
      <c r="H135" s="972"/>
      <c r="I135" s="975"/>
    </row>
    <row r="136" spans="1:9" s="973" customFormat="1" ht="16.5" customHeight="1">
      <c r="A136" s="958"/>
      <c r="B136" s="963" t="s">
        <v>148</v>
      </c>
      <c r="E136" s="1249"/>
      <c r="H136" s="972"/>
      <c r="I136" s="975"/>
    </row>
    <row r="137" spans="1:9" s="973" customFormat="1">
      <c r="A137" s="958"/>
      <c r="B137" s="963" t="s">
        <v>150</v>
      </c>
      <c r="C137" s="960">
        <v>1</v>
      </c>
      <c r="D137" s="960" t="s">
        <v>957</v>
      </c>
      <c r="E137" s="1246"/>
      <c r="F137" s="964">
        <f>C137*E137</f>
        <v>0</v>
      </c>
      <c r="H137" s="972"/>
      <c r="I137" s="975"/>
    </row>
    <row r="138" spans="1:9" s="973" customFormat="1" ht="16.5" customHeight="1">
      <c r="A138" s="958"/>
      <c r="B138" s="963" t="s">
        <v>151</v>
      </c>
      <c r="E138" s="1249"/>
      <c r="H138" s="972"/>
      <c r="I138" s="975"/>
    </row>
    <row r="139" spans="1:9" s="973" customFormat="1">
      <c r="A139" s="958"/>
      <c r="B139" s="963" t="s">
        <v>152</v>
      </c>
      <c r="C139" s="960">
        <v>1</v>
      </c>
      <c r="D139" s="960" t="s">
        <v>957</v>
      </c>
      <c r="E139" s="1246"/>
      <c r="F139" s="964">
        <f>C139*E139</f>
        <v>0</v>
      </c>
      <c r="H139" s="972"/>
      <c r="I139" s="975"/>
    </row>
    <row r="140" spans="1:9" s="973" customFormat="1" ht="30">
      <c r="A140" s="958"/>
      <c r="B140" s="963" t="s">
        <v>153</v>
      </c>
      <c r="C140" s="960"/>
      <c r="D140" s="960"/>
      <c r="E140" s="1246"/>
      <c r="F140" s="964"/>
      <c r="H140" s="972"/>
      <c r="I140" s="975"/>
    </row>
    <row r="141" spans="1:9" s="973" customFormat="1" ht="15" customHeight="1">
      <c r="A141" s="958"/>
      <c r="B141" s="963" t="s">
        <v>722</v>
      </c>
      <c r="C141" s="960">
        <v>2</v>
      </c>
      <c r="D141" s="960" t="s">
        <v>957</v>
      </c>
      <c r="E141" s="1246"/>
      <c r="F141" s="964">
        <f>C141*E141</f>
        <v>0</v>
      </c>
      <c r="H141" s="972"/>
      <c r="I141" s="975"/>
    </row>
    <row r="142" spans="1:9" s="973" customFormat="1" ht="15" customHeight="1">
      <c r="A142" s="958"/>
      <c r="B142" s="963" t="s">
        <v>721</v>
      </c>
      <c r="C142" s="960">
        <v>1</v>
      </c>
      <c r="D142" s="960" t="s">
        <v>957</v>
      </c>
      <c r="E142" s="1246"/>
      <c r="F142" s="964">
        <f>C142*E142</f>
        <v>0</v>
      </c>
      <c r="H142" s="972"/>
      <c r="I142" s="975"/>
    </row>
    <row r="143" spans="1:9" s="973" customFormat="1" ht="15" customHeight="1">
      <c r="A143" s="958"/>
      <c r="B143" s="963" t="s">
        <v>720</v>
      </c>
      <c r="C143" s="960">
        <v>1</v>
      </c>
      <c r="D143" s="960" t="s">
        <v>957</v>
      </c>
      <c r="E143" s="1246"/>
      <c r="F143" s="964">
        <f>C143*E143</f>
        <v>0</v>
      </c>
      <c r="H143" s="972"/>
      <c r="I143" s="975"/>
    </row>
    <row r="144" spans="1:9" s="973" customFormat="1" ht="30">
      <c r="A144" s="958"/>
      <c r="B144" s="963" t="s">
        <v>154</v>
      </c>
      <c r="C144" s="960">
        <v>6</v>
      </c>
      <c r="D144" s="960" t="s">
        <v>957</v>
      </c>
      <c r="E144" s="1246"/>
      <c r="F144" s="964">
        <f>C144*E144</f>
        <v>0</v>
      </c>
      <c r="H144" s="972"/>
      <c r="I144" s="975"/>
    </row>
    <row r="145" spans="1:12" s="973" customFormat="1" ht="30">
      <c r="A145" s="958"/>
      <c r="B145" s="963" t="s">
        <v>155</v>
      </c>
      <c r="C145" s="960">
        <v>1</v>
      </c>
      <c r="D145" s="960" t="s">
        <v>957</v>
      </c>
      <c r="E145" s="1246"/>
      <c r="F145" s="964">
        <f>C145*E145</f>
        <v>0</v>
      </c>
      <c r="H145" s="972"/>
      <c r="I145" s="975"/>
    </row>
    <row r="146" spans="1:12" s="973" customFormat="1" ht="12.75">
      <c r="C146" s="989"/>
      <c r="D146" s="991"/>
      <c r="E146" s="1254"/>
      <c r="F146" s="990"/>
      <c r="G146" s="990"/>
      <c r="H146" s="972"/>
      <c r="I146" s="975"/>
    </row>
    <row r="147" spans="1:12" s="973" customFormat="1" ht="12.75">
      <c r="C147" s="989"/>
      <c r="D147" s="991"/>
      <c r="E147" s="1254"/>
      <c r="F147" s="990"/>
      <c r="G147" s="990"/>
      <c r="H147" s="972"/>
      <c r="I147" s="975"/>
    </row>
    <row r="148" spans="1:12" s="973" customFormat="1" ht="90">
      <c r="A148" s="958" t="s">
        <v>947</v>
      </c>
      <c r="B148" s="963" t="s">
        <v>92</v>
      </c>
      <c r="C148" s="960"/>
      <c r="D148" s="960"/>
      <c r="E148" s="1246"/>
      <c r="F148" s="964"/>
      <c r="G148" s="975"/>
      <c r="H148" s="976"/>
      <c r="I148" s="976"/>
      <c r="J148" s="976"/>
      <c r="K148" s="976"/>
      <c r="L148" s="976"/>
    </row>
    <row r="149" spans="1:12" s="973" customFormat="1">
      <c r="A149" s="958" t="s">
        <v>93</v>
      </c>
      <c r="B149" s="963" t="s">
        <v>94</v>
      </c>
      <c r="C149" s="960">
        <v>88</v>
      </c>
      <c r="D149" s="960" t="s">
        <v>608</v>
      </c>
      <c r="E149" s="1246"/>
      <c r="F149" s="964">
        <f>C149*E149</f>
        <v>0</v>
      </c>
      <c r="G149" s="975"/>
      <c r="H149" s="976"/>
      <c r="I149" s="976"/>
      <c r="J149" s="976"/>
      <c r="K149" s="976"/>
      <c r="L149" s="976"/>
    </row>
    <row r="150" spans="1:12" s="973" customFormat="1">
      <c r="A150" s="958" t="s">
        <v>93</v>
      </c>
      <c r="B150" s="963" t="s">
        <v>156</v>
      </c>
      <c r="C150" s="960">
        <v>4</v>
      </c>
      <c r="D150" s="960" t="s">
        <v>608</v>
      </c>
      <c r="E150" s="1246"/>
      <c r="F150" s="964">
        <f>C150*E150</f>
        <v>0</v>
      </c>
      <c r="G150" s="975"/>
      <c r="H150" s="976"/>
      <c r="I150" s="976"/>
      <c r="J150" s="976"/>
      <c r="K150" s="976"/>
      <c r="L150" s="976"/>
    </row>
    <row r="151" spans="1:12" s="973" customFormat="1">
      <c r="A151" s="958" t="s">
        <v>93</v>
      </c>
      <c r="B151" s="963" t="s">
        <v>157</v>
      </c>
      <c r="C151" s="960">
        <v>8</v>
      </c>
      <c r="D151" s="960" t="s">
        <v>608</v>
      </c>
      <c r="E151" s="1246"/>
      <c r="F151" s="964">
        <f>C151*E151</f>
        <v>0</v>
      </c>
      <c r="G151" s="975"/>
      <c r="H151" s="976"/>
      <c r="I151" s="976"/>
      <c r="J151" s="976"/>
      <c r="K151" s="976"/>
      <c r="L151" s="976"/>
    </row>
    <row r="152" spans="1:12" s="973" customFormat="1">
      <c r="A152" s="958" t="s">
        <v>93</v>
      </c>
      <c r="B152" s="963" t="s">
        <v>158</v>
      </c>
      <c r="C152" s="960">
        <v>4</v>
      </c>
      <c r="D152" s="960" t="s">
        <v>608</v>
      </c>
      <c r="E152" s="1246"/>
      <c r="F152" s="964">
        <f>C152*E152</f>
        <v>0</v>
      </c>
      <c r="G152" s="975"/>
      <c r="H152" s="976"/>
      <c r="I152" s="976"/>
      <c r="J152" s="976"/>
      <c r="K152" s="976"/>
      <c r="L152" s="976"/>
    </row>
    <row r="153" spans="1:12" s="973" customFormat="1">
      <c r="A153" s="958" t="s">
        <v>93</v>
      </c>
      <c r="B153" s="963" t="s">
        <v>159</v>
      </c>
      <c r="C153" s="960">
        <v>8</v>
      </c>
      <c r="D153" s="960" t="s">
        <v>608</v>
      </c>
      <c r="E153" s="1246"/>
      <c r="F153" s="964">
        <f>C153*E153</f>
        <v>0</v>
      </c>
      <c r="G153" s="975"/>
      <c r="H153" s="976"/>
      <c r="I153" s="976"/>
      <c r="J153" s="976"/>
      <c r="K153" s="976"/>
      <c r="L153" s="976"/>
    </row>
    <row r="154" spans="1:12" s="973" customFormat="1">
      <c r="A154" s="958"/>
      <c r="B154" s="963"/>
      <c r="C154" s="960"/>
      <c r="D154" s="960"/>
      <c r="E154" s="1246"/>
      <c r="F154" s="964"/>
      <c r="G154" s="975"/>
      <c r="H154" s="976"/>
      <c r="I154" s="976"/>
      <c r="J154" s="976"/>
      <c r="K154" s="976"/>
      <c r="L154" s="976"/>
    </row>
    <row r="155" spans="1:12" s="973" customFormat="1" ht="45" customHeight="1">
      <c r="A155" s="958" t="s">
        <v>949</v>
      </c>
      <c r="B155" s="963" t="s">
        <v>97</v>
      </c>
      <c r="C155" s="960"/>
      <c r="D155" s="960"/>
      <c r="E155" s="1246"/>
      <c r="F155" s="964"/>
    </row>
    <row r="156" spans="1:12" s="973" customFormat="1">
      <c r="A156" s="958"/>
      <c r="B156" s="963" t="s">
        <v>98</v>
      </c>
      <c r="C156" s="960">
        <v>12</v>
      </c>
      <c r="D156" s="960" t="s">
        <v>739</v>
      </c>
      <c r="E156" s="1246"/>
      <c r="F156" s="964">
        <f>C156*E156</f>
        <v>0</v>
      </c>
    </row>
    <row r="157" spans="1:12" s="973" customFormat="1">
      <c r="A157" s="958"/>
      <c r="B157" s="963"/>
      <c r="C157" s="960"/>
      <c r="D157" s="960"/>
      <c r="E157" s="1246"/>
      <c r="F157" s="964"/>
    </row>
    <row r="158" spans="1:12" s="973" customFormat="1" ht="45">
      <c r="A158" s="958" t="s">
        <v>950</v>
      </c>
      <c r="B158" s="963" t="s">
        <v>99</v>
      </c>
      <c r="C158" s="960">
        <v>80</v>
      </c>
      <c r="D158" s="960" t="s">
        <v>1000</v>
      </c>
      <c r="E158" s="1246"/>
      <c r="F158" s="964">
        <f>C158*E158</f>
        <v>0</v>
      </c>
      <c r="G158" s="972"/>
    </row>
    <row r="159" spans="1:12" s="973" customFormat="1">
      <c r="A159" s="958"/>
      <c r="B159" s="963"/>
      <c r="C159" s="960"/>
      <c r="D159" s="960"/>
      <c r="E159" s="1246"/>
      <c r="F159" s="964"/>
      <c r="G159" s="972"/>
    </row>
    <row r="160" spans="1:12" s="973" customFormat="1">
      <c r="A160" s="958" t="s">
        <v>951</v>
      </c>
      <c r="B160" s="963" t="s">
        <v>100</v>
      </c>
      <c r="C160" s="960">
        <v>1</v>
      </c>
      <c r="D160" s="960" t="s">
        <v>739</v>
      </c>
      <c r="E160" s="1246"/>
      <c r="F160" s="964">
        <f>C160*E160</f>
        <v>0</v>
      </c>
      <c r="G160" s="972"/>
    </row>
    <row r="161" spans="1:8" s="973" customFormat="1">
      <c r="A161" s="958"/>
      <c r="B161" s="963"/>
      <c r="C161" s="960"/>
      <c r="D161" s="960"/>
      <c r="E161" s="1246"/>
      <c r="F161" s="964"/>
      <c r="G161" s="972"/>
    </row>
    <row r="162" spans="1:8" s="973" customFormat="1" ht="15.75" thickBot="1">
      <c r="A162" s="958" t="s">
        <v>953</v>
      </c>
      <c r="B162" s="963" t="s">
        <v>119</v>
      </c>
      <c r="C162" s="960">
        <v>1</v>
      </c>
      <c r="D162" s="960" t="s">
        <v>739</v>
      </c>
      <c r="E162" s="1246"/>
      <c r="F162" s="964">
        <f>C162*E162</f>
        <v>0</v>
      </c>
      <c r="G162" s="977"/>
    </row>
    <row r="163" spans="1:8" s="946" customFormat="1">
      <c r="A163" s="979"/>
      <c r="B163" s="980"/>
      <c r="C163" s="979"/>
      <c r="D163" s="979"/>
      <c r="E163" s="1251" t="s">
        <v>120</v>
      </c>
      <c r="F163" s="982">
        <f>SUM(F104:F162)</f>
        <v>0</v>
      </c>
    </row>
    <row r="164" spans="1:8" s="973" customFormat="1" ht="12.75">
      <c r="B164" s="989"/>
      <c r="E164" s="1249"/>
      <c r="F164" s="990"/>
      <c r="G164" s="977"/>
    </row>
    <row r="165" spans="1:8" s="973" customFormat="1" ht="13.5" thickBot="1">
      <c r="B165" s="989"/>
      <c r="E165" s="1249"/>
      <c r="F165" s="972"/>
      <c r="G165" s="972"/>
    </row>
    <row r="166" spans="1:8" s="949" customFormat="1" ht="30" customHeight="1" thickTop="1">
      <c r="A166" s="987"/>
      <c r="B166" s="987" t="s">
        <v>723</v>
      </c>
      <c r="C166" s="988" t="s">
        <v>677</v>
      </c>
      <c r="D166" s="988" t="s">
        <v>678</v>
      </c>
      <c r="E166" s="1253" t="s">
        <v>679</v>
      </c>
      <c r="F166" s="988" t="s">
        <v>680</v>
      </c>
    </row>
    <row r="167" spans="1:8">
      <c r="A167" s="958"/>
      <c r="E167" s="1246"/>
      <c r="F167" s="964"/>
    </row>
    <row r="168" spans="1:8" s="973" customFormat="1" ht="60">
      <c r="A168" s="958">
        <v>1</v>
      </c>
      <c r="B168" s="963" t="s">
        <v>724</v>
      </c>
      <c r="E168" s="1249"/>
      <c r="G168" s="972"/>
    </row>
    <row r="169" spans="1:8" s="973" customFormat="1">
      <c r="A169" s="958"/>
      <c r="B169" s="963" t="s">
        <v>725</v>
      </c>
      <c r="C169" s="960"/>
      <c r="D169" s="960"/>
      <c r="E169" s="1246"/>
      <c r="F169" s="964"/>
      <c r="G169" s="972"/>
    </row>
    <row r="170" spans="1:8" s="973" customFormat="1">
      <c r="A170" s="958"/>
      <c r="B170" s="963" t="s">
        <v>726</v>
      </c>
      <c r="C170" s="960">
        <v>1</v>
      </c>
      <c r="D170" s="960" t="s">
        <v>957</v>
      </c>
      <c r="E170" s="1246"/>
      <c r="F170" s="964">
        <f>C170*E170</f>
        <v>0</v>
      </c>
      <c r="G170" s="972"/>
    </row>
    <row r="171" spans="1:8" s="973" customFormat="1">
      <c r="A171" s="958"/>
      <c r="B171" s="963"/>
      <c r="C171" s="960"/>
      <c r="D171" s="960"/>
      <c r="E171" s="1246"/>
      <c r="F171" s="964"/>
      <c r="G171" s="972"/>
    </row>
    <row r="172" spans="1:8" s="973" customFormat="1" ht="15.75" thickBot="1">
      <c r="A172" s="958">
        <v>2</v>
      </c>
      <c r="B172" s="963" t="s">
        <v>119</v>
      </c>
      <c r="C172" s="960">
        <v>1</v>
      </c>
      <c r="D172" s="960" t="s">
        <v>739</v>
      </c>
      <c r="E172" s="1246"/>
      <c r="F172" s="964">
        <f>C172*E172</f>
        <v>0</v>
      </c>
      <c r="G172" s="977"/>
    </row>
    <row r="173" spans="1:8" s="946" customFormat="1">
      <c r="A173" s="979"/>
      <c r="B173" s="980"/>
      <c r="C173" s="979"/>
      <c r="D173" s="979"/>
      <c r="E173" s="1251" t="s">
        <v>120</v>
      </c>
      <c r="F173" s="982">
        <f>SUM(F168:F172)</f>
        <v>0</v>
      </c>
    </row>
    <row r="174" spans="1:8" s="946" customFormat="1" ht="15.75" thickBot="1">
      <c r="A174" s="945"/>
      <c r="B174" s="992"/>
      <c r="C174" s="945"/>
      <c r="D174" s="945"/>
      <c r="E174" s="1255"/>
      <c r="F174" s="993"/>
    </row>
    <row r="175" spans="1:8" s="949" customFormat="1" ht="30" customHeight="1" thickTop="1">
      <c r="A175" s="987"/>
      <c r="B175" s="987" t="s">
        <v>727</v>
      </c>
      <c r="C175" s="988" t="s">
        <v>677</v>
      </c>
      <c r="D175" s="988" t="s">
        <v>678</v>
      </c>
      <c r="E175" s="1253" t="s">
        <v>679</v>
      </c>
      <c r="F175" s="988" t="s">
        <v>680</v>
      </c>
    </row>
    <row r="176" spans="1:8" s="973" customFormat="1" ht="12.75">
      <c r="B176" s="989"/>
      <c r="C176" s="989"/>
      <c r="D176" s="991"/>
      <c r="E176" s="1256"/>
      <c r="F176" s="972"/>
      <c r="H176" s="975"/>
    </row>
    <row r="177" spans="1:9" s="973" customFormat="1" ht="17.25" customHeight="1">
      <c r="A177" s="958" t="s">
        <v>945</v>
      </c>
      <c r="B177" s="963" t="s">
        <v>728</v>
      </c>
      <c r="C177" s="960"/>
      <c r="D177" s="960"/>
      <c r="E177" s="1246"/>
      <c r="F177" s="964"/>
      <c r="H177" s="975"/>
    </row>
    <row r="178" spans="1:9" s="973" customFormat="1">
      <c r="A178" s="958"/>
      <c r="B178" s="963" t="s">
        <v>729</v>
      </c>
      <c r="C178" s="960"/>
      <c r="D178" s="960"/>
      <c r="E178" s="1246"/>
      <c r="F178" s="964"/>
      <c r="H178" s="975"/>
    </row>
    <row r="179" spans="1:9" s="973" customFormat="1">
      <c r="A179" s="958"/>
      <c r="B179" s="963" t="s">
        <v>730</v>
      </c>
      <c r="C179" s="960"/>
      <c r="E179" s="1246"/>
      <c r="F179" s="964"/>
      <c r="H179" s="975"/>
    </row>
    <row r="180" spans="1:9" s="973" customFormat="1">
      <c r="A180" s="958"/>
      <c r="B180" s="963" t="s">
        <v>731</v>
      </c>
      <c r="C180" s="960" t="s">
        <v>957</v>
      </c>
      <c r="D180" s="960">
        <v>1</v>
      </c>
      <c r="E180" s="1246"/>
      <c r="F180" s="964">
        <f>D180*E180</f>
        <v>0</v>
      </c>
    </row>
    <row r="181" spans="1:9" s="973" customFormat="1" ht="14.25" customHeight="1">
      <c r="A181" s="958"/>
      <c r="B181" s="963"/>
      <c r="C181" s="960"/>
      <c r="D181" s="960"/>
      <c r="E181" s="1246"/>
      <c r="F181" s="964"/>
    </row>
    <row r="182" spans="1:9" s="973" customFormat="1" ht="30">
      <c r="A182" s="958" t="s">
        <v>947</v>
      </c>
      <c r="B182" s="963" t="s">
        <v>732</v>
      </c>
      <c r="C182" s="960" t="s">
        <v>957</v>
      </c>
      <c r="D182" s="960">
        <v>1</v>
      </c>
      <c r="E182" s="1246"/>
      <c r="F182" s="964">
        <f>D182*E182</f>
        <v>0</v>
      </c>
    </row>
    <row r="183" spans="1:9" s="973" customFormat="1">
      <c r="A183" s="958"/>
      <c r="B183" s="963"/>
      <c r="C183" s="960"/>
      <c r="D183" s="960"/>
      <c r="E183" s="1246"/>
      <c r="F183" s="964"/>
    </row>
    <row r="184" spans="1:9" s="973" customFormat="1" ht="182.25">
      <c r="A184" s="958" t="s">
        <v>949</v>
      </c>
      <c r="B184" s="963" t="s">
        <v>1047</v>
      </c>
      <c r="C184" s="960"/>
      <c r="D184" s="960"/>
      <c r="E184" s="1246"/>
      <c r="F184" s="964"/>
    </row>
    <row r="185" spans="1:9" s="973" customFormat="1">
      <c r="A185" s="958"/>
      <c r="B185" s="963"/>
      <c r="C185" s="960" t="s">
        <v>957</v>
      </c>
      <c r="D185" s="960">
        <v>1</v>
      </c>
      <c r="E185" s="1246"/>
      <c r="F185" s="964">
        <f>D185*E185</f>
        <v>0</v>
      </c>
    </row>
    <row r="186" spans="1:9" s="973" customFormat="1">
      <c r="A186" s="958"/>
      <c r="B186" s="963"/>
      <c r="C186" s="960"/>
      <c r="D186" s="960"/>
      <c r="E186" s="1246"/>
      <c r="F186" s="964"/>
    </row>
    <row r="187" spans="1:9" s="994" customFormat="1">
      <c r="A187" s="958" t="s">
        <v>950</v>
      </c>
      <c r="B187" s="963" t="s">
        <v>733</v>
      </c>
      <c r="C187" s="960"/>
      <c r="D187" s="960"/>
      <c r="E187" s="1246"/>
      <c r="F187" s="964"/>
    </row>
    <row r="188" spans="1:9" s="994" customFormat="1" ht="45">
      <c r="A188" s="958"/>
      <c r="B188" s="963" t="s">
        <v>734</v>
      </c>
      <c r="C188" s="960" t="s">
        <v>957</v>
      </c>
      <c r="D188" s="960">
        <v>1</v>
      </c>
      <c r="E188" s="1246"/>
      <c r="F188" s="964">
        <f>D188*E188</f>
        <v>0</v>
      </c>
      <c r="I188" s="995"/>
    </row>
    <row r="189" spans="1:9" s="994" customFormat="1">
      <c r="A189" s="958"/>
      <c r="B189" s="963"/>
      <c r="C189" s="960"/>
      <c r="D189" s="960"/>
      <c r="E189" s="1246"/>
      <c r="F189" s="964"/>
    </row>
    <row r="190" spans="1:9" s="994" customFormat="1">
      <c r="A190" s="958" t="s">
        <v>951</v>
      </c>
      <c r="B190" s="963" t="s">
        <v>735</v>
      </c>
      <c r="C190" s="960"/>
      <c r="D190" s="960"/>
      <c r="E190" s="1246"/>
      <c r="F190" s="964"/>
    </row>
    <row r="191" spans="1:9" s="973" customFormat="1" ht="46.5" customHeight="1">
      <c r="B191" s="963" t="s">
        <v>736</v>
      </c>
      <c r="C191" s="960"/>
      <c r="D191" s="960"/>
      <c r="E191" s="1246"/>
      <c r="F191" s="964"/>
    </row>
    <row r="192" spans="1:9" s="973" customFormat="1">
      <c r="A192" s="958"/>
      <c r="B192" s="963" t="s">
        <v>737</v>
      </c>
      <c r="C192" s="960" t="s">
        <v>957</v>
      </c>
      <c r="D192" s="960">
        <v>1</v>
      </c>
      <c r="E192" s="1246"/>
      <c r="F192" s="964">
        <f>D192*E192</f>
        <v>0</v>
      </c>
    </row>
    <row r="193" spans="1:9" s="973" customFormat="1" ht="16.5" customHeight="1">
      <c r="A193" s="958"/>
      <c r="B193" s="963" t="s">
        <v>738</v>
      </c>
      <c r="E193" s="1249"/>
      <c r="H193" s="972"/>
      <c r="I193" s="975"/>
    </row>
    <row r="194" spans="1:9" s="973" customFormat="1">
      <c r="A194" s="958"/>
      <c r="B194" s="963" t="s">
        <v>769</v>
      </c>
      <c r="C194" s="960" t="s">
        <v>957</v>
      </c>
      <c r="D194" s="960">
        <v>1</v>
      </c>
      <c r="E194" s="1246"/>
      <c r="F194" s="964">
        <f>D194*E194</f>
        <v>0</v>
      </c>
      <c r="H194" s="972"/>
      <c r="I194" s="975"/>
    </row>
    <row r="195" spans="1:9" s="973" customFormat="1" ht="16.5" customHeight="1">
      <c r="A195" s="958"/>
      <c r="B195" s="963" t="s">
        <v>738</v>
      </c>
      <c r="E195" s="1249"/>
      <c r="H195" s="972"/>
      <c r="I195" s="975"/>
    </row>
    <row r="196" spans="1:9" s="973" customFormat="1">
      <c r="A196" s="958"/>
      <c r="B196" s="963" t="s">
        <v>770</v>
      </c>
      <c r="C196" s="960" t="s">
        <v>957</v>
      </c>
      <c r="D196" s="960">
        <v>1</v>
      </c>
      <c r="E196" s="1246"/>
      <c r="F196" s="964">
        <f>D196*E196</f>
        <v>0</v>
      </c>
      <c r="H196" s="972"/>
      <c r="I196" s="975"/>
    </row>
    <row r="197" spans="1:9" s="973" customFormat="1">
      <c r="A197" s="958"/>
      <c r="B197" s="963"/>
      <c r="C197" s="960"/>
      <c r="D197" s="960"/>
      <c r="E197" s="1246"/>
      <c r="F197" s="964"/>
    </row>
    <row r="198" spans="1:9" s="973" customFormat="1" ht="45">
      <c r="A198" s="958" t="s">
        <v>953</v>
      </c>
      <c r="B198" s="963" t="s">
        <v>771</v>
      </c>
      <c r="C198" s="960"/>
      <c r="D198" s="960"/>
      <c r="E198" s="1246"/>
      <c r="F198" s="964"/>
    </row>
    <row r="199" spans="1:9" s="973" customFormat="1">
      <c r="A199" s="958"/>
      <c r="B199" s="963" t="s">
        <v>772</v>
      </c>
      <c r="C199" s="960" t="s">
        <v>957</v>
      </c>
      <c r="D199" s="960">
        <v>3</v>
      </c>
      <c r="E199" s="1246"/>
      <c r="F199" s="964">
        <f t="shared" ref="F199:F204" si="2">D199*E199</f>
        <v>0</v>
      </c>
    </row>
    <row r="200" spans="1:9" s="973" customFormat="1">
      <c r="A200" s="958"/>
      <c r="B200" s="963" t="s">
        <v>773</v>
      </c>
      <c r="C200" s="960" t="s">
        <v>957</v>
      </c>
      <c r="D200" s="960">
        <v>2</v>
      </c>
      <c r="E200" s="1246"/>
      <c r="F200" s="964">
        <f t="shared" si="2"/>
        <v>0</v>
      </c>
    </row>
    <row r="201" spans="1:9" s="973" customFormat="1">
      <c r="A201" s="958"/>
      <c r="B201" s="963" t="s">
        <v>774</v>
      </c>
      <c r="C201" s="960" t="s">
        <v>957</v>
      </c>
      <c r="D201" s="960">
        <v>2</v>
      </c>
      <c r="E201" s="1246"/>
      <c r="F201" s="964">
        <f t="shared" si="2"/>
        <v>0</v>
      </c>
    </row>
    <row r="202" spans="1:9" s="973" customFormat="1">
      <c r="A202" s="958"/>
      <c r="B202" s="963" t="s">
        <v>775</v>
      </c>
      <c r="C202" s="960" t="s">
        <v>957</v>
      </c>
      <c r="D202" s="960">
        <v>1</v>
      </c>
      <c r="E202" s="1246"/>
      <c r="F202" s="964">
        <f t="shared" si="2"/>
        <v>0</v>
      </c>
    </row>
    <row r="203" spans="1:9" s="973" customFormat="1">
      <c r="A203" s="958"/>
      <c r="B203" s="963" t="s">
        <v>776</v>
      </c>
      <c r="C203" s="960" t="s">
        <v>957</v>
      </c>
      <c r="D203" s="960">
        <v>1</v>
      </c>
      <c r="E203" s="1246"/>
      <c r="F203" s="964">
        <f t="shared" si="2"/>
        <v>0</v>
      </c>
    </row>
    <row r="204" spans="1:9" s="973" customFormat="1">
      <c r="A204" s="958"/>
      <c r="B204" s="963" t="s">
        <v>113</v>
      </c>
      <c r="C204" s="960" t="s">
        <v>957</v>
      </c>
      <c r="D204" s="960">
        <v>4</v>
      </c>
      <c r="E204" s="1246"/>
      <c r="F204" s="964">
        <f t="shared" si="2"/>
        <v>0</v>
      </c>
    </row>
    <row r="205" spans="1:9" s="973" customFormat="1">
      <c r="A205" s="958"/>
      <c r="B205" s="963"/>
      <c r="C205" s="960"/>
      <c r="D205" s="960"/>
      <c r="E205" s="1246"/>
      <c r="F205" s="964"/>
    </row>
    <row r="206" spans="1:9" s="973" customFormat="1" ht="45">
      <c r="A206" s="958" t="s">
        <v>954</v>
      </c>
      <c r="B206" s="963" t="s">
        <v>777</v>
      </c>
      <c r="C206" s="960"/>
      <c r="D206" s="960"/>
      <c r="E206" s="1246"/>
      <c r="F206" s="964"/>
    </row>
    <row r="207" spans="1:9" s="973" customFormat="1">
      <c r="A207" s="958"/>
      <c r="B207" s="963" t="s">
        <v>772</v>
      </c>
      <c r="C207" s="960" t="s">
        <v>957</v>
      </c>
      <c r="D207" s="960">
        <v>1</v>
      </c>
      <c r="E207" s="1246"/>
      <c r="F207" s="964">
        <f>D207*E207</f>
        <v>0</v>
      </c>
    </row>
    <row r="208" spans="1:9" s="973" customFormat="1">
      <c r="A208" s="958"/>
      <c r="B208" s="963" t="s">
        <v>774</v>
      </c>
      <c r="C208" s="960" t="s">
        <v>957</v>
      </c>
      <c r="D208" s="960">
        <v>1</v>
      </c>
      <c r="E208" s="1246"/>
      <c r="F208" s="964">
        <f>D208*E208</f>
        <v>0</v>
      </c>
    </row>
    <row r="209" spans="1:6" s="973" customFormat="1">
      <c r="A209" s="958"/>
      <c r="B209" s="963" t="s">
        <v>775</v>
      </c>
      <c r="C209" s="960" t="s">
        <v>957</v>
      </c>
      <c r="D209" s="960">
        <v>1</v>
      </c>
      <c r="E209" s="1246"/>
      <c r="F209" s="964">
        <f>D209*E209</f>
        <v>0</v>
      </c>
    </row>
    <row r="210" spans="1:6" s="973" customFormat="1">
      <c r="A210" s="958"/>
      <c r="B210" s="963"/>
      <c r="C210" s="960"/>
      <c r="D210" s="960"/>
      <c r="E210" s="1246"/>
      <c r="F210" s="964"/>
    </row>
    <row r="211" spans="1:6" s="973" customFormat="1" ht="45">
      <c r="A211" s="958" t="s">
        <v>958</v>
      </c>
      <c r="B211" s="963" t="s">
        <v>778</v>
      </c>
      <c r="C211" s="960"/>
      <c r="D211" s="960"/>
      <c r="E211" s="1246"/>
      <c r="F211" s="964"/>
    </row>
    <row r="212" spans="1:6" s="973" customFormat="1">
      <c r="A212" s="958"/>
      <c r="B212" s="963" t="s">
        <v>772</v>
      </c>
      <c r="C212" s="960" t="s">
        <v>957</v>
      </c>
      <c r="D212" s="960">
        <v>1</v>
      </c>
      <c r="E212" s="1246"/>
      <c r="F212" s="964">
        <f>D212*E212</f>
        <v>0</v>
      </c>
    </row>
    <row r="213" spans="1:6" s="973" customFormat="1">
      <c r="A213" s="958"/>
      <c r="B213" s="963" t="s">
        <v>779</v>
      </c>
      <c r="C213" s="960" t="s">
        <v>957</v>
      </c>
      <c r="D213" s="960">
        <v>1</v>
      </c>
      <c r="E213" s="1246"/>
      <c r="F213" s="964">
        <f>D213*E213</f>
        <v>0</v>
      </c>
    </row>
    <row r="214" spans="1:6" s="973" customFormat="1">
      <c r="A214" s="958"/>
      <c r="B214" s="963"/>
      <c r="C214" s="960"/>
      <c r="D214" s="960"/>
      <c r="E214" s="1246"/>
      <c r="F214" s="964"/>
    </row>
    <row r="215" spans="1:6" s="973" customFormat="1" ht="45">
      <c r="A215" s="958" t="s">
        <v>959</v>
      </c>
      <c r="B215" s="963" t="s">
        <v>780</v>
      </c>
      <c r="C215" s="960"/>
      <c r="D215" s="960"/>
      <c r="E215" s="1246"/>
      <c r="F215" s="964"/>
    </row>
    <row r="216" spans="1:6" s="973" customFormat="1" ht="13.5" customHeight="1">
      <c r="A216" s="958"/>
      <c r="B216" s="963" t="s">
        <v>772</v>
      </c>
      <c r="C216" s="960" t="s">
        <v>957</v>
      </c>
      <c r="D216" s="960">
        <v>1</v>
      </c>
      <c r="E216" s="1246"/>
      <c r="F216" s="964">
        <f>D216*E216</f>
        <v>0</v>
      </c>
    </row>
    <row r="217" spans="1:6" s="973" customFormat="1">
      <c r="A217" s="958"/>
      <c r="B217" s="963"/>
      <c r="C217" s="960"/>
      <c r="D217" s="960"/>
      <c r="E217" s="1246"/>
      <c r="F217" s="964"/>
    </row>
    <row r="218" spans="1:6" s="973" customFormat="1" ht="61.5" customHeight="1">
      <c r="A218" s="958" t="s">
        <v>960</v>
      </c>
      <c r="B218" s="963" t="s">
        <v>781</v>
      </c>
      <c r="C218" s="960" t="s">
        <v>957</v>
      </c>
      <c r="D218" s="960">
        <v>1</v>
      </c>
      <c r="E218" s="1246"/>
      <c r="F218" s="964">
        <f>D218*E218</f>
        <v>0</v>
      </c>
    </row>
    <row r="219" spans="1:6" s="973" customFormat="1">
      <c r="A219" s="958"/>
      <c r="B219" s="963"/>
      <c r="C219" s="960"/>
      <c r="D219" s="960"/>
      <c r="E219" s="1246"/>
      <c r="F219" s="964"/>
    </row>
    <row r="220" spans="1:6" s="973" customFormat="1" ht="16.5" customHeight="1">
      <c r="A220" s="958" t="s">
        <v>964</v>
      </c>
      <c r="B220" s="963" t="s">
        <v>782</v>
      </c>
      <c r="C220" s="960"/>
      <c r="D220" s="960"/>
      <c r="E220" s="1246"/>
      <c r="F220" s="964"/>
    </row>
    <row r="221" spans="1:6" s="973" customFormat="1">
      <c r="A221" s="958"/>
      <c r="B221" s="963" t="s">
        <v>783</v>
      </c>
      <c r="C221" s="960" t="s">
        <v>957</v>
      </c>
      <c r="D221" s="960">
        <v>4</v>
      </c>
      <c r="E221" s="1246"/>
      <c r="F221" s="964">
        <f>D221*E221</f>
        <v>0</v>
      </c>
    </row>
    <row r="222" spans="1:6" s="973" customFormat="1">
      <c r="A222" s="958"/>
      <c r="B222" s="963"/>
      <c r="C222" s="960"/>
      <c r="D222" s="960"/>
      <c r="E222" s="1246"/>
      <c r="F222" s="964"/>
    </row>
    <row r="223" spans="1:6" s="973" customFormat="1" ht="33" customHeight="1">
      <c r="A223" s="958" t="s">
        <v>961</v>
      </c>
      <c r="B223" s="963" t="s">
        <v>1048</v>
      </c>
      <c r="C223" s="960"/>
      <c r="D223" s="960"/>
      <c r="E223" s="1246"/>
      <c r="F223" s="964"/>
    </row>
    <row r="224" spans="1:6" s="973" customFormat="1">
      <c r="A224" s="958"/>
      <c r="B224" s="963" t="s">
        <v>784</v>
      </c>
      <c r="C224" s="960" t="s">
        <v>957</v>
      </c>
      <c r="D224" s="960">
        <v>6</v>
      </c>
      <c r="E224" s="1246"/>
      <c r="F224" s="964">
        <f>D224*E224</f>
        <v>0</v>
      </c>
    </row>
    <row r="225" spans="1:12" s="973" customFormat="1" ht="30">
      <c r="A225" s="958"/>
      <c r="B225" s="963" t="s">
        <v>785</v>
      </c>
      <c r="C225" s="960" t="s">
        <v>957</v>
      </c>
      <c r="D225" s="960">
        <v>2</v>
      </c>
      <c r="E225" s="1246"/>
      <c r="F225" s="964">
        <f>D225*E225</f>
        <v>0</v>
      </c>
    </row>
    <row r="226" spans="1:12" s="973" customFormat="1">
      <c r="A226" s="958"/>
      <c r="B226" s="963"/>
      <c r="C226" s="960"/>
      <c r="D226" s="960"/>
      <c r="E226" s="1246"/>
      <c r="F226" s="964"/>
    </row>
    <row r="227" spans="1:12" s="973" customFormat="1">
      <c r="A227" s="958" t="s">
        <v>962</v>
      </c>
      <c r="B227" s="963" t="s">
        <v>786</v>
      </c>
      <c r="C227" s="960"/>
      <c r="D227" s="960"/>
      <c r="E227" s="1246"/>
      <c r="F227" s="964"/>
    </row>
    <row r="228" spans="1:12" s="973" customFormat="1" ht="45">
      <c r="B228" s="963" t="s">
        <v>810</v>
      </c>
      <c r="C228" s="960"/>
      <c r="D228" s="960"/>
      <c r="E228" s="1246"/>
      <c r="F228" s="964"/>
      <c r="H228" s="975"/>
    </row>
    <row r="229" spans="1:12" s="949" customFormat="1">
      <c r="B229" s="996" t="s">
        <v>811</v>
      </c>
      <c r="C229" s="974" t="s">
        <v>608</v>
      </c>
      <c r="D229" s="997">
        <v>12</v>
      </c>
      <c r="E229" s="1257"/>
      <c r="F229" s="961">
        <f>D229*E229</f>
        <v>0</v>
      </c>
      <c r="H229" s="996"/>
    </row>
    <row r="230" spans="1:12" s="949" customFormat="1">
      <c r="B230" s="996" t="s">
        <v>812</v>
      </c>
      <c r="C230" s="974" t="s">
        <v>608</v>
      </c>
      <c r="D230" s="997">
        <v>8</v>
      </c>
      <c r="E230" s="1257"/>
      <c r="F230" s="961">
        <f>D230*E230</f>
        <v>0</v>
      </c>
      <c r="H230" s="996"/>
    </row>
    <row r="231" spans="1:12" s="949" customFormat="1" ht="30">
      <c r="A231" s="958"/>
      <c r="B231" s="996" t="s">
        <v>813</v>
      </c>
      <c r="C231" s="974"/>
      <c r="D231" s="997"/>
      <c r="E231" s="1258"/>
      <c r="F231" s="961"/>
    </row>
    <row r="232" spans="1:12" s="949" customFormat="1">
      <c r="B232" s="996" t="s">
        <v>814</v>
      </c>
      <c r="C232" s="974" t="s">
        <v>608</v>
      </c>
      <c r="D232" s="997">
        <v>16</v>
      </c>
      <c r="E232" s="1257"/>
      <c r="F232" s="961">
        <f>D232*E232</f>
        <v>0</v>
      </c>
      <c r="H232" s="996"/>
    </row>
    <row r="233" spans="1:12" s="949" customFormat="1">
      <c r="B233" s="996" t="s">
        <v>815</v>
      </c>
      <c r="C233" s="974" t="s">
        <v>608</v>
      </c>
      <c r="D233" s="997">
        <v>8</v>
      </c>
      <c r="E233" s="1257"/>
      <c r="F233" s="961">
        <f>D233*E233</f>
        <v>0</v>
      </c>
      <c r="H233" s="996"/>
    </row>
    <row r="234" spans="1:12" s="973" customFormat="1" ht="90">
      <c r="A234" s="958"/>
      <c r="B234" s="963" t="s">
        <v>92</v>
      </c>
      <c r="C234" s="960"/>
      <c r="D234" s="960"/>
      <c r="E234" s="1246"/>
      <c r="F234" s="964"/>
      <c r="G234" s="975"/>
      <c r="H234" s="976"/>
      <c r="I234" s="976"/>
      <c r="J234" s="976"/>
      <c r="K234" s="976"/>
      <c r="L234" s="976"/>
    </row>
    <row r="235" spans="1:12" s="973" customFormat="1">
      <c r="A235" s="958" t="s">
        <v>93</v>
      </c>
      <c r="B235" s="963" t="s">
        <v>816</v>
      </c>
      <c r="C235" s="974" t="s">
        <v>608</v>
      </c>
      <c r="D235" s="997">
        <v>17</v>
      </c>
      <c r="E235" s="1257"/>
      <c r="F235" s="961">
        <f>D235*E235</f>
        <v>0</v>
      </c>
      <c r="G235" s="975"/>
      <c r="H235" s="976"/>
      <c r="I235" s="976"/>
      <c r="J235" s="976"/>
      <c r="K235" s="976"/>
      <c r="L235" s="976"/>
    </row>
    <row r="236" spans="1:12" s="973" customFormat="1" ht="30">
      <c r="A236" s="958" t="s">
        <v>93</v>
      </c>
      <c r="B236" s="963" t="s">
        <v>817</v>
      </c>
      <c r="C236" s="974" t="s">
        <v>608</v>
      </c>
      <c r="D236" s="997">
        <v>4</v>
      </c>
      <c r="E236" s="1257"/>
      <c r="F236" s="961">
        <f>D236*E236</f>
        <v>0</v>
      </c>
      <c r="G236" s="975"/>
      <c r="H236" s="976"/>
      <c r="I236" s="976"/>
      <c r="J236" s="976"/>
      <c r="K236" s="976"/>
      <c r="L236" s="976"/>
    </row>
    <row r="237" spans="1:12" s="973" customFormat="1">
      <c r="A237" s="958" t="s">
        <v>93</v>
      </c>
      <c r="B237" s="963" t="s">
        <v>158</v>
      </c>
      <c r="C237" s="974" t="s">
        <v>608</v>
      </c>
      <c r="D237" s="997">
        <v>16</v>
      </c>
      <c r="E237" s="1257"/>
      <c r="F237" s="961">
        <f>D237*E237</f>
        <v>0</v>
      </c>
      <c r="G237" s="975"/>
      <c r="H237" s="976"/>
      <c r="I237" s="976"/>
      <c r="J237" s="976"/>
      <c r="K237" s="976"/>
      <c r="L237" s="976"/>
    </row>
    <row r="238" spans="1:12" s="973" customFormat="1">
      <c r="A238" s="958"/>
      <c r="B238" s="963"/>
      <c r="C238" s="974"/>
      <c r="D238" s="997"/>
      <c r="E238" s="1257"/>
      <c r="F238" s="961"/>
      <c r="G238" s="975"/>
      <c r="H238" s="976"/>
      <c r="I238" s="976"/>
      <c r="J238" s="976"/>
      <c r="K238" s="976"/>
      <c r="L238" s="976"/>
    </row>
    <row r="239" spans="1:12" s="973" customFormat="1" ht="173.25">
      <c r="A239" s="958" t="s">
        <v>963</v>
      </c>
      <c r="B239" s="998" t="s">
        <v>818</v>
      </c>
      <c r="E239" s="1249"/>
      <c r="G239" s="975"/>
      <c r="H239" s="976"/>
      <c r="I239" s="976"/>
      <c r="J239" s="976"/>
      <c r="K239" s="976"/>
      <c r="L239" s="976"/>
    </row>
    <row r="240" spans="1:12" s="1002" customFormat="1" ht="30">
      <c r="A240" s="999"/>
      <c r="B240" s="956" t="s">
        <v>686</v>
      </c>
      <c r="C240" s="1000" t="s">
        <v>739</v>
      </c>
      <c r="D240" s="1001">
        <v>1</v>
      </c>
      <c r="E240" s="1259"/>
      <c r="F240" s="1003">
        <f>D240*E240</f>
        <v>0</v>
      </c>
    </row>
    <row r="241" spans="1:9" s="1002" customFormat="1" ht="15.75">
      <c r="A241" s="999"/>
      <c r="B241" s="956"/>
      <c r="E241" s="1259"/>
    </row>
    <row r="242" spans="1:9" s="1002" customFormat="1" ht="63">
      <c r="A242" s="999" t="s">
        <v>965</v>
      </c>
      <c r="B242" s="998" t="s">
        <v>819</v>
      </c>
      <c r="C242" s="1000" t="s">
        <v>739</v>
      </c>
      <c r="D242" s="1001">
        <v>1</v>
      </c>
      <c r="E242" s="1259"/>
      <c r="F242" s="1003">
        <f>D242*E242</f>
        <v>0</v>
      </c>
    </row>
    <row r="243" spans="1:9" s="1002" customFormat="1" ht="15.75">
      <c r="A243" s="999"/>
      <c r="B243" s="998"/>
      <c r="C243" s="1000"/>
      <c r="D243" s="1001"/>
      <c r="E243" s="1259"/>
      <c r="F243" s="1003"/>
    </row>
    <row r="244" spans="1:9" s="1002" customFormat="1" ht="81.75" customHeight="1">
      <c r="A244" s="999" t="s">
        <v>966</v>
      </c>
      <c r="B244" s="998" t="s">
        <v>820</v>
      </c>
      <c r="C244" s="1000" t="s">
        <v>739</v>
      </c>
      <c r="D244" s="1001">
        <v>1</v>
      </c>
      <c r="E244" s="1259"/>
      <c r="F244" s="1003">
        <f>D244*E244</f>
        <v>0</v>
      </c>
    </row>
    <row r="245" spans="1:9" s="1002" customFormat="1" ht="15.75">
      <c r="A245" s="999"/>
      <c r="B245" s="998"/>
      <c r="C245" s="1000"/>
      <c r="D245" s="1001"/>
      <c r="E245" s="1259"/>
      <c r="F245" s="1003"/>
    </row>
    <row r="246" spans="1:9" s="973" customFormat="1" ht="33" customHeight="1">
      <c r="A246" s="958" t="s">
        <v>967</v>
      </c>
      <c r="B246" s="963" t="s">
        <v>821</v>
      </c>
      <c r="C246" s="960" t="s">
        <v>957</v>
      </c>
      <c r="D246" s="960">
        <v>1</v>
      </c>
      <c r="E246" s="1246"/>
      <c r="F246" s="964">
        <f>D246*E246</f>
        <v>0</v>
      </c>
      <c r="H246" s="975"/>
    </row>
    <row r="247" spans="1:9" s="973" customFormat="1">
      <c r="A247" s="958"/>
      <c r="B247" s="963"/>
      <c r="E247" s="1249"/>
      <c r="H247" s="975"/>
    </row>
    <row r="248" spans="1:9" s="973" customFormat="1" ht="47.25" customHeight="1">
      <c r="A248" s="958" t="s">
        <v>968</v>
      </c>
      <c r="B248" s="963" t="s">
        <v>822</v>
      </c>
      <c r="C248" s="960" t="s">
        <v>957</v>
      </c>
      <c r="D248" s="960">
        <v>1</v>
      </c>
      <c r="E248" s="1246"/>
      <c r="F248" s="964">
        <f>D248*E248</f>
        <v>0</v>
      </c>
    </row>
    <row r="249" spans="1:9" s="973" customFormat="1">
      <c r="A249" s="958"/>
      <c r="B249" s="963"/>
      <c r="C249" s="960"/>
      <c r="D249" s="960"/>
      <c r="E249" s="1246"/>
      <c r="F249" s="964"/>
      <c r="H249" s="975"/>
    </row>
    <row r="250" spans="1:9" s="973" customFormat="1" ht="30">
      <c r="A250" s="958" t="s">
        <v>969</v>
      </c>
      <c r="B250" s="963" t="s">
        <v>823</v>
      </c>
      <c r="C250" s="960" t="s">
        <v>824</v>
      </c>
      <c r="D250" s="960">
        <v>1</v>
      </c>
      <c r="E250" s="1246"/>
      <c r="F250" s="964">
        <f>D250*E250</f>
        <v>0</v>
      </c>
      <c r="H250" s="975"/>
    </row>
    <row r="251" spans="1:9" s="973" customFormat="1" ht="15.75" customHeight="1">
      <c r="A251" s="958"/>
      <c r="B251" s="963"/>
      <c r="C251" s="960"/>
      <c r="D251" s="960"/>
      <c r="E251" s="1246"/>
      <c r="F251" s="964"/>
      <c r="H251" s="975"/>
    </row>
    <row r="252" spans="1:9" s="973" customFormat="1" ht="30">
      <c r="A252" s="958" t="s">
        <v>970</v>
      </c>
      <c r="B252" s="963" t="s">
        <v>825</v>
      </c>
      <c r="C252" s="960" t="s">
        <v>739</v>
      </c>
      <c r="D252" s="960">
        <v>1</v>
      </c>
      <c r="E252" s="1246"/>
      <c r="F252" s="964">
        <f>D252*E252</f>
        <v>0</v>
      </c>
      <c r="H252" s="975"/>
    </row>
    <row r="253" spans="1:9" s="973" customFormat="1" ht="30">
      <c r="A253" s="958"/>
      <c r="B253" s="963" t="s">
        <v>826</v>
      </c>
      <c r="C253" s="960" t="s">
        <v>739</v>
      </c>
      <c r="D253" s="960">
        <v>1</v>
      </c>
      <c r="E253" s="1246"/>
      <c r="F253" s="964">
        <f>D253*E253</f>
        <v>0</v>
      </c>
      <c r="H253" s="975"/>
    </row>
    <row r="254" spans="1:9" s="973" customFormat="1">
      <c r="A254" s="958"/>
      <c r="B254" s="963"/>
      <c r="C254" s="960"/>
      <c r="D254" s="960"/>
      <c r="E254" s="1246"/>
      <c r="F254" s="964"/>
      <c r="H254" s="975"/>
    </row>
    <row r="255" spans="1:9" s="973" customFormat="1" ht="30">
      <c r="A255" s="958" t="s">
        <v>971</v>
      </c>
      <c r="B255" s="963" t="s">
        <v>827</v>
      </c>
      <c r="C255" s="960" t="s">
        <v>824</v>
      </c>
      <c r="D255" s="960">
        <v>1</v>
      </c>
      <c r="E255" s="1246"/>
      <c r="F255" s="964">
        <f>D255*E255</f>
        <v>0</v>
      </c>
      <c r="H255" s="977"/>
      <c r="I255" s="975"/>
    </row>
    <row r="256" spans="1:9" s="973" customFormat="1">
      <c r="A256" s="958"/>
      <c r="B256" s="963"/>
      <c r="C256" s="960"/>
      <c r="D256" s="960"/>
      <c r="E256" s="1246"/>
      <c r="F256" s="964"/>
      <c r="H256" s="977"/>
      <c r="I256" s="975"/>
    </row>
    <row r="257" spans="1:9" s="973" customFormat="1" ht="30">
      <c r="A257" s="958" t="s">
        <v>972</v>
      </c>
      <c r="B257" s="963" t="s">
        <v>154</v>
      </c>
      <c r="C257" s="960" t="s">
        <v>957</v>
      </c>
      <c r="D257" s="960">
        <v>3</v>
      </c>
      <c r="E257" s="1246"/>
      <c r="F257" s="964">
        <f>D257*E257</f>
        <v>0</v>
      </c>
      <c r="H257" s="977"/>
      <c r="I257" s="975"/>
    </row>
    <row r="258" spans="1:9" s="973" customFormat="1">
      <c r="A258" s="958"/>
      <c r="B258" s="963"/>
      <c r="C258" s="960"/>
      <c r="D258" s="960"/>
      <c r="E258" s="1246"/>
      <c r="F258" s="964"/>
      <c r="H258" s="977"/>
      <c r="I258" s="975"/>
    </row>
    <row r="259" spans="1:9" s="973" customFormat="1">
      <c r="A259" s="958" t="s">
        <v>973</v>
      </c>
      <c r="B259" s="963" t="s">
        <v>828</v>
      </c>
      <c r="C259" s="960" t="s">
        <v>631</v>
      </c>
      <c r="D259" s="960">
        <v>50</v>
      </c>
      <c r="E259" s="1246"/>
      <c r="F259" s="964">
        <f>D259*E259</f>
        <v>0</v>
      </c>
      <c r="H259" s="977"/>
      <c r="I259" s="975"/>
    </row>
    <row r="260" spans="1:9" s="973" customFormat="1">
      <c r="A260" s="958"/>
      <c r="B260" s="963"/>
      <c r="C260" s="960"/>
      <c r="D260" s="960"/>
      <c r="E260" s="1246"/>
      <c r="F260" s="964"/>
      <c r="H260" s="977"/>
      <c r="I260" s="975"/>
    </row>
    <row r="261" spans="1:9" s="973" customFormat="1" ht="15.75" thickBot="1">
      <c r="A261" s="958" t="s">
        <v>972</v>
      </c>
      <c r="B261" s="963" t="s">
        <v>119</v>
      </c>
      <c r="C261" s="960" t="s">
        <v>824</v>
      </c>
      <c r="D261" s="960">
        <v>1</v>
      </c>
      <c r="E261" s="1246"/>
      <c r="F261" s="964">
        <f>D261*E261</f>
        <v>0</v>
      </c>
      <c r="H261" s="977"/>
      <c r="I261" s="975"/>
    </row>
    <row r="262" spans="1:9" s="946" customFormat="1">
      <c r="A262" s="979"/>
      <c r="B262" s="980"/>
      <c r="C262" s="979"/>
      <c r="D262" s="979"/>
      <c r="E262" s="1251" t="s">
        <v>120</v>
      </c>
      <c r="F262" s="982">
        <f>SUM(F177:F261)</f>
        <v>0</v>
      </c>
    </row>
    <row r="263" spans="1:9">
      <c r="E263" s="1245"/>
    </row>
    <row r="264" spans="1:9" s="973" customFormat="1" ht="13.5" thickBot="1">
      <c r="B264" s="989"/>
      <c r="E264" s="1249"/>
      <c r="F264" s="972"/>
      <c r="G264" s="972"/>
    </row>
    <row r="265" spans="1:9" s="949" customFormat="1" ht="30" customHeight="1" thickTop="1">
      <c r="A265" s="987"/>
      <c r="B265" s="987" t="s">
        <v>833</v>
      </c>
      <c r="C265" s="988" t="s">
        <v>677</v>
      </c>
      <c r="D265" s="988" t="s">
        <v>678</v>
      </c>
      <c r="E265" s="1253" t="s">
        <v>679</v>
      </c>
      <c r="F265" s="988" t="s">
        <v>680</v>
      </c>
    </row>
    <row r="266" spans="1:9">
      <c r="A266" s="958"/>
      <c r="E266" s="1246"/>
      <c r="F266" s="964"/>
    </row>
    <row r="267" spans="1:9" s="994" customFormat="1" ht="90.75" customHeight="1">
      <c r="A267" s="958" t="s">
        <v>945</v>
      </c>
      <c r="B267" s="963" t="s">
        <v>834</v>
      </c>
      <c r="C267" s="960"/>
      <c r="D267" s="960"/>
      <c r="E267" s="1246"/>
      <c r="F267" s="964"/>
    </row>
    <row r="268" spans="1:9" s="994" customFormat="1" ht="47.25">
      <c r="A268" s="958"/>
      <c r="B268" s="963" t="s">
        <v>1049</v>
      </c>
      <c r="C268" s="960">
        <v>1</v>
      </c>
      <c r="D268" s="960" t="s">
        <v>957</v>
      </c>
      <c r="E268" s="1246"/>
      <c r="F268" s="964">
        <f>C268*E268</f>
        <v>0</v>
      </c>
    </row>
    <row r="269" spans="1:9" s="994" customFormat="1">
      <c r="A269" s="958"/>
      <c r="B269" s="963"/>
      <c r="C269" s="960"/>
      <c r="D269" s="960"/>
      <c r="E269" s="1246"/>
      <c r="F269" s="964"/>
    </row>
    <row r="270" spans="1:9" s="994" customFormat="1" ht="30">
      <c r="A270" s="958" t="s">
        <v>947</v>
      </c>
      <c r="B270" s="963" t="s">
        <v>835</v>
      </c>
      <c r="C270" s="960"/>
      <c r="D270" s="960"/>
      <c r="E270" s="1246"/>
      <c r="F270" s="964"/>
    </row>
    <row r="271" spans="1:9" s="994" customFormat="1">
      <c r="A271" s="958"/>
      <c r="B271" s="963" t="s">
        <v>836</v>
      </c>
      <c r="C271" s="960">
        <v>24</v>
      </c>
      <c r="D271" s="960" t="s">
        <v>608</v>
      </c>
      <c r="E271" s="1246"/>
      <c r="F271" s="964">
        <f>C271*E271</f>
        <v>0</v>
      </c>
    </row>
    <row r="272" spans="1:9" s="994" customFormat="1" ht="18.75" customHeight="1">
      <c r="A272" s="958"/>
      <c r="B272" s="963" t="s">
        <v>837</v>
      </c>
      <c r="C272" s="960">
        <v>1</v>
      </c>
      <c r="D272" s="960" t="s">
        <v>739</v>
      </c>
      <c r="E272" s="1246"/>
      <c r="F272" s="964">
        <f>C272*E272</f>
        <v>0</v>
      </c>
    </row>
    <row r="273" spans="1:15" s="994" customFormat="1">
      <c r="A273" s="958"/>
      <c r="B273" s="963"/>
      <c r="C273" s="960"/>
      <c r="D273" s="960"/>
      <c r="E273" s="1246"/>
      <c r="F273" s="964"/>
    </row>
    <row r="274" spans="1:15" s="994" customFormat="1">
      <c r="A274" s="958" t="s">
        <v>949</v>
      </c>
      <c r="B274" s="963" t="s">
        <v>838</v>
      </c>
      <c r="C274" s="960">
        <v>1</v>
      </c>
      <c r="D274" s="960" t="s">
        <v>739</v>
      </c>
      <c r="E274" s="1246"/>
      <c r="F274" s="964">
        <f>C274*E274</f>
        <v>0</v>
      </c>
    </row>
    <row r="275" spans="1:15" s="994" customFormat="1">
      <c r="A275" s="958"/>
      <c r="B275" s="963"/>
      <c r="C275" s="960"/>
      <c r="D275" s="960"/>
      <c r="E275" s="1246"/>
      <c r="F275" s="964"/>
    </row>
    <row r="276" spans="1:15" s="994" customFormat="1" ht="30">
      <c r="A276" s="958" t="s">
        <v>950</v>
      </c>
      <c r="B276" s="963" t="s">
        <v>839</v>
      </c>
      <c r="C276" s="960">
        <v>1</v>
      </c>
      <c r="D276" s="960" t="s">
        <v>739</v>
      </c>
      <c r="E276" s="1246"/>
      <c r="F276" s="964">
        <f>C276*E276</f>
        <v>0</v>
      </c>
    </row>
    <row r="277" spans="1:15" s="994" customFormat="1">
      <c r="A277" s="958"/>
      <c r="B277" s="963"/>
      <c r="C277" s="960"/>
      <c r="D277" s="960"/>
      <c r="E277" s="1246"/>
      <c r="F277" s="964"/>
    </row>
    <row r="278" spans="1:15" s="994" customFormat="1" ht="45">
      <c r="A278" s="958" t="s">
        <v>951</v>
      </c>
      <c r="B278" s="963" t="s">
        <v>840</v>
      </c>
      <c r="C278" s="960">
        <v>1</v>
      </c>
      <c r="D278" s="960" t="s">
        <v>739</v>
      </c>
      <c r="E278" s="1246"/>
      <c r="F278" s="964">
        <f>C278*E278</f>
        <v>0</v>
      </c>
    </row>
    <row r="279" spans="1:15" s="994" customFormat="1">
      <c r="A279" s="958"/>
      <c r="B279" s="963"/>
      <c r="C279" s="960"/>
      <c r="D279" s="960"/>
      <c r="E279" s="1246"/>
      <c r="F279" s="964"/>
    </row>
    <row r="280" spans="1:15" s="973" customFormat="1" ht="32.25" customHeight="1">
      <c r="A280" s="958" t="s">
        <v>953</v>
      </c>
      <c r="B280" s="963" t="s">
        <v>841</v>
      </c>
      <c r="C280" s="960">
        <v>1</v>
      </c>
      <c r="D280" s="960" t="s">
        <v>739</v>
      </c>
      <c r="E280" s="1246"/>
      <c r="F280" s="964">
        <f>C280*E280</f>
        <v>0</v>
      </c>
      <c r="G280" s="975"/>
      <c r="H280" s="976"/>
      <c r="I280" s="976"/>
      <c r="J280" s="976"/>
      <c r="K280" s="976"/>
      <c r="L280" s="976"/>
      <c r="M280" s="976"/>
      <c r="N280" s="976"/>
      <c r="O280" s="976"/>
    </row>
    <row r="281" spans="1:15" s="973" customFormat="1" ht="15.75" thickBot="1">
      <c r="A281" s="958"/>
      <c r="B281" s="963"/>
      <c r="C281" s="960"/>
      <c r="D281" s="960"/>
      <c r="E281" s="1246"/>
      <c r="F281" s="964"/>
    </row>
    <row r="282" spans="1:15" s="946" customFormat="1">
      <c r="A282" s="979"/>
      <c r="B282" s="980"/>
      <c r="C282" s="979"/>
      <c r="D282" s="979"/>
      <c r="E282" s="981" t="s">
        <v>120</v>
      </c>
      <c r="F282" s="982">
        <f>SUM(F267:F281)</f>
        <v>0</v>
      </c>
    </row>
    <row r="283" spans="1:15" s="949" customFormat="1" ht="15.75" thickBot="1">
      <c r="B283" s="1277"/>
      <c r="C283" s="1277"/>
      <c r="D283" s="1277"/>
      <c r="E283" s="1277"/>
    </row>
    <row r="284" spans="1:15" s="949" customFormat="1" ht="30.75" thickTop="1">
      <c r="A284" s="950"/>
      <c r="B284" s="987" t="s">
        <v>842</v>
      </c>
      <c r="C284" s="951" t="s">
        <v>677</v>
      </c>
      <c r="D284" s="951" t="s">
        <v>678</v>
      </c>
      <c r="E284" s="951" t="s">
        <v>679</v>
      </c>
      <c r="F284" s="951" t="s">
        <v>680</v>
      </c>
    </row>
    <row r="285" spans="1:15" s="966" customFormat="1" ht="75">
      <c r="A285" s="952">
        <v>1</v>
      </c>
      <c r="B285" s="1004" t="s">
        <v>843</v>
      </c>
      <c r="C285" s="1005" t="s">
        <v>1000</v>
      </c>
      <c r="D285" s="1005">
        <v>80</v>
      </c>
      <c r="E285" s="1260"/>
      <c r="F285" s="1006">
        <f>D285*E285</f>
        <v>0</v>
      </c>
      <c r="G285" s="1007"/>
      <c r="I285" s="1008"/>
      <c r="J285" s="1008"/>
      <c r="K285" s="1008"/>
      <c r="L285" s="1008"/>
      <c r="M285" s="1008"/>
      <c r="N285" s="1008"/>
      <c r="O285" s="1008"/>
    </row>
    <row r="286" spans="1:15" s="966" customFormat="1" ht="60">
      <c r="A286" s="955"/>
      <c r="B286" s="1009" t="s">
        <v>844</v>
      </c>
      <c r="C286" s="1010" t="s">
        <v>608</v>
      </c>
      <c r="D286" s="1010">
        <v>18</v>
      </c>
      <c r="E286" s="1261"/>
      <c r="F286" s="1011">
        <f>D286*E286</f>
        <v>0</v>
      </c>
      <c r="G286" s="1007"/>
      <c r="I286" s="1008"/>
      <c r="J286" s="1008"/>
      <c r="K286" s="1008"/>
      <c r="L286" s="1008"/>
      <c r="M286" s="1008"/>
      <c r="N286" s="1008"/>
      <c r="O286" s="1008"/>
    </row>
    <row r="287" spans="1:15" s="973" customFormat="1">
      <c r="A287" s="958"/>
      <c r="B287" s="963"/>
      <c r="C287" s="960"/>
      <c r="D287" s="960"/>
      <c r="E287" s="1245"/>
      <c r="F287" s="961"/>
      <c r="G287" s="975"/>
      <c r="H287" s="976"/>
      <c r="I287" s="976"/>
      <c r="J287" s="976"/>
      <c r="K287" s="976"/>
      <c r="L287" s="976"/>
      <c r="M287" s="976"/>
      <c r="N287" s="976"/>
      <c r="O287" s="976"/>
    </row>
    <row r="288" spans="1:15" s="966" customFormat="1" ht="17.25" customHeight="1">
      <c r="A288" s="958">
        <v>3</v>
      </c>
      <c r="B288" s="963" t="s">
        <v>845</v>
      </c>
      <c r="C288" s="960"/>
      <c r="D288" s="960"/>
      <c r="E288" s="1245"/>
      <c r="F288" s="961"/>
      <c r="G288" s="1007"/>
      <c r="I288" s="1008"/>
      <c r="J288" s="1008"/>
      <c r="K288" s="1008"/>
      <c r="L288" s="1008"/>
      <c r="M288" s="1008"/>
      <c r="N288" s="1008"/>
      <c r="O288" s="1008"/>
    </row>
    <row r="289" spans="1:15" s="966" customFormat="1" ht="89.25" customHeight="1">
      <c r="A289" s="958"/>
      <c r="B289" s="963" t="s">
        <v>846</v>
      </c>
      <c r="C289" s="960" t="s">
        <v>739</v>
      </c>
      <c r="D289" s="960">
        <v>1</v>
      </c>
      <c r="E289" s="1245"/>
      <c r="F289" s="961">
        <f>D289*E289</f>
        <v>0</v>
      </c>
      <c r="G289" s="1007"/>
      <c r="I289" s="1008"/>
      <c r="J289" s="1008"/>
      <c r="K289" s="1008"/>
      <c r="L289" s="1008"/>
      <c r="M289" s="1008"/>
      <c r="N289" s="1008"/>
      <c r="O289" s="1008"/>
    </row>
    <row r="290" spans="1:15" s="973" customFormat="1" ht="19.5" customHeight="1">
      <c r="A290" s="958"/>
      <c r="B290" s="963"/>
      <c r="C290" s="960"/>
      <c r="D290" s="960"/>
      <c r="E290" s="1245"/>
      <c r="F290" s="961"/>
      <c r="G290" s="975"/>
      <c r="H290" s="976"/>
      <c r="I290" s="976"/>
      <c r="J290" s="976"/>
      <c r="K290" s="976"/>
      <c r="L290" s="976"/>
      <c r="M290" s="976"/>
      <c r="N290" s="976"/>
      <c r="O290" s="976"/>
    </row>
    <row r="291" spans="1:15" s="973" customFormat="1" ht="30">
      <c r="A291" s="958" t="s">
        <v>950</v>
      </c>
      <c r="B291" s="963" t="s">
        <v>841</v>
      </c>
      <c r="C291" s="960" t="s">
        <v>739</v>
      </c>
      <c r="D291" s="960">
        <v>1</v>
      </c>
      <c r="E291" s="1245"/>
      <c r="F291" s="961">
        <f>D291*E291</f>
        <v>0</v>
      </c>
      <c r="G291" s="975"/>
      <c r="H291" s="976"/>
      <c r="I291" s="976"/>
      <c r="J291" s="976"/>
      <c r="K291" s="976"/>
      <c r="L291" s="976"/>
      <c r="M291" s="976"/>
      <c r="N291" s="976"/>
      <c r="O291" s="976"/>
    </row>
    <row r="292" spans="1:15" s="949" customFormat="1" ht="15.75" thickBot="1">
      <c r="A292" s="958"/>
      <c r="B292" s="963"/>
      <c r="C292" s="960"/>
      <c r="D292" s="960"/>
      <c r="E292" s="1245"/>
      <c r="F292" s="961"/>
    </row>
    <row r="293" spans="1:15" s="946" customFormat="1">
      <c r="A293" s="979"/>
      <c r="B293" s="980"/>
      <c r="C293" s="979"/>
      <c r="D293" s="979"/>
      <c r="E293" s="981" t="s">
        <v>120</v>
      </c>
      <c r="F293" s="982">
        <f>SUM(F285:F292)</f>
        <v>0</v>
      </c>
    </row>
    <row r="294" spans="1:15" s="948" customFormat="1" ht="14.25" customHeight="1">
      <c r="B294" s="1012"/>
      <c r="C294" s="1012"/>
      <c r="D294" s="1012"/>
      <c r="E294" s="1012"/>
    </row>
    <row r="295" spans="1:15" s="949" customFormat="1" ht="15.75" thickBot="1">
      <c r="B295" s="1277"/>
      <c r="C295" s="1277"/>
      <c r="D295" s="1277"/>
      <c r="E295" s="1277"/>
    </row>
    <row r="296" spans="1:15" s="949" customFormat="1" ht="30.75" thickTop="1">
      <c r="A296" s="987"/>
      <c r="B296" s="987" t="s">
        <v>847</v>
      </c>
      <c r="C296" s="988" t="s">
        <v>677</v>
      </c>
      <c r="D296" s="988" t="s">
        <v>678</v>
      </c>
      <c r="E296" s="1253" t="s">
        <v>679</v>
      </c>
      <c r="F296" s="988" t="s">
        <v>680</v>
      </c>
    </row>
    <row r="297" spans="1:15" s="949" customFormat="1">
      <c r="A297" s="962"/>
      <c r="B297" s="962"/>
      <c r="C297" s="1013"/>
      <c r="D297" s="1013"/>
      <c r="E297" s="1262"/>
      <c r="F297" s="1013"/>
    </row>
    <row r="298" spans="1:15" s="1014" customFormat="1">
      <c r="A298" s="955">
        <f>COUNT(#REF!)+1</f>
        <v>1</v>
      </c>
      <c r="B298" s="1009" t="s">
        <v>848</v>
      </c>
      <c r="C298" s="1010">
        <v>19.5</v>
      </c>
      <c r="D298" s="1010" t="s">
        <v>608</v>
      </c>
      <c r="E298" s="1261"/>
      <c r="F298" s="1011">
        <f>C298*E298</f>
        <v>0</v>
      </c>
      <c r="H298" s="1015"/>
    </row>
    <row r="299" spans="1:15" s="1014" customFormat="1">
      <c r="A299" s="955"/>
      <c r="B299" s="1009"/>
      <c r="C299" s="1010"/>
      <c r="D299" s="1010"/>
      <c r="E299" s="1261"/>
      <c r="F299" s="1011"/>
    </row>
    <row r="300" spans="1:15" s="1017" customFormat="1">
      <c r="A300" s="955">
        <v>2</v>
      </c>
      <c r="B300" s="1009" t="s">
        <v>849</v>
      </c>
      <c r="C300" s="1010">
        <v>2</v>
      </c>
      <c r="D300" s="1010" t="s">
        <v>957</v>
      </c>
      <c r="E300" s="1261"/>
      <c r="F300" s="1011">
        <f>C300*E300</f>
        <v>0</v>
      </c>
      <c r="G300" s="1016"/>
    </row>
    <row r="301" spans="1:15" s="1017" customFormat="1">
      <c r="A301" s="955"/>
      <c r="B301" s="1009"/>
      <c r="C301" s="1010"/>
      <c r="D301" s="1010"/>
      <c r="E301" s="1261"/>
      <c r="F301" s="1011"/>
      <c r="G301" s="1016"/>
    </row>
    <row r="302" spans="1:15" s="1017" customFormat="1">
      <c r="A302" s="955">
        <v>3</v>
      </c>
      <c r="B302" s="1009" t="s">
        <v>850</v>
      </c>
      <c r="C302" s="1010">
        <v>2</v>
      </c>
      <c r="D302" s="1010" t="s">
        <v>957</v>
      </c>
      <c r="E302" s="1261"/>
      <c r="F302" s="1011">
        <f>C302*E302</f>
        <v>0</v>
      </c>
      <c r="G302" s="1016"/>
    </row>
    <row r="303" spans="1:15" s="1017" customFormat="1">
      <c r="A303" s="955"/>
      <c r="B303" s="1009"/>
      <c r="E303" s="1263"/>
      <c r="G303" s="1016"/>
    </row>
    <row r="304" spans="1:15" s="1019" customFormat="1">
      <c r="A304" s="955">
        <v>4</v>
      </c>
      <c r="B304" s="1009" t="s">
        <v>851</v>
      </c>
      <c r="C304" s="1010">
        <v>1</v>
      </c>
      <c r="D304" s="1010" t="s">
        <v>957</v>
      </c>
      <c r="E304" s="1261"/>
      <c r="F304" s="1011">
        <f>C304*E304</f>
        <v>0</v>
      </c>
      <c r="G304" s="1018"/>
    </row>
    <row r="305" spans="1:15" s="1019" customFormat="1">
      <c r="A305" s="955"/>
      <c r="B305" s="1009"/>
      <c r="E305" s="1264"/>
      <c r="G305" s="1018"/>
    </row>
    <row r="306" spans="1:15" s="1019" customFormat="1" ht="17.25">
      <c r="A306" s="955">
        <v>5</v>
      </c>
      <c r="B306" s="1009" t="s">
        <v>1050</v>
      </c>
      <c r="C306" s="1010">
        <v>1</v>
      </c>
      <c r="D306" s="1010" t="s">
        <v>957</v>
      </c>
      <c r="E306" s="1261"/>
      <c r="F306" s="1011">
        <f>C306*E306</f>
        <v>0</v>
      </c>
      <c r="G306" s="1018"/>
    </row>
    <row r="307" spans="1:15" s="1019" customFormat="1">
      <c r="A307" s="955"/>
      <c r="B307" s="1009"/>
      <c r="C307" s="1010"/>
      <c r="D307" s="1010"/>
      <c r="E307" s="1261" t="s">
        <v>852</v>
      </c>
      <c r="F307" s="1011"/>
      <c r="G307" s="1018"/>
    </row>
    <row r="308" spans="1:15" s="1021" customFormat="1" ht="17.25">
      <c r="A308" s="955">
        <v>6</v>
      </c>
      <c r="B308" s="1009" t="s">
        <v>1051</v>
      </c>
      <c r="C308" s="1010">
        <v>2</v>
      </c>
      <c r="D308" s="1010" t="s">
        <v>957</v>
      </c>
      <c r="E308" s="1261"/>
      <c r="F308" s="1011">
        <f>C308*E308</f>
        <v>0</v>
      </c>
      <c r="G308" s="1020"/>
      <c r="I308" s="1022"/>
      <c r="J308" s="1023"/>
      <c r="K308" s="1023"/>
      <c r="L308" s="1023"/>
    </row>
    <row r="309" spans="1:15" s="1021" customFormat="1">
      <c r="A309" s="955"/>
      <c r="B309" s="1009"/>
      <c r="E309" s="1265"/>
      <c r="G309" s="1020"/>
      <c r="I309" s="1022"/>
      <c r="J309" s="1023"/>
      <c r="K309" s="1023"/>
      <c r="L309" s="1023"/>
    </row>
    <row r="310" spans="1:15" s="1021" customFormat="1">
      <c r="A310" s="955">
        <v>7</v>
      </c>
      <c r="B310" s="1009" t="s">
        <v>853</v>
      </c>
      <c r="C310" s="1010">
        <v>1</v>
      </c>
      <c r="D310" s="1010" t="s">
        <v>957</v>
      </c>
      <c r="E310" s="1261"/>
      <c r="F310" s="1011">
        <f>C310*E310</f>
        <v>0</v>
      </c>
      <c r="G310" s="1020"/>
      <c r="I310" s="1022"/>
      <c r="J310" s="1023"/>
      <c r="K310" s="1023"/>
      <c r="L310" s="1023"/>
    </row>
    <row r="311" spans="1:15" s="1021" customFormat="1">
      <c r="A311" s="955"/>
      <c r="B311" s="1009"/>
      <c r="E311" s="1265"/>
      <c r="G311" s="1020"/>
      <c r="I311" s="1022"/>
      <c r="J311" s="1023"/>
      <c r="K311" s="1023"/>
      <c r="L311" s="1023"/>
    </row>
    <row r="312" spans="1:15" s="1021" customFormat="1" ht="15.75" thickBot="1">
      <c r="A312" s="955">
        <v>8</v>
      </c>
      <c r="B312" s="1009" t="s">
        <v>854</v>
      </c>
      <c r="C312" s="1010">
        <v>1</v>
      </c>
      <c r="D312" s="1010" t="s">
        <v>739</v>
      </c>
      <c r="E312" s="1261"/>
      <c r="F312" s="1011">
        <f>C312*E312</f>
        <v>0</v>
      </c>
      <c r="G312" s="1020"/>
      <c r="I312" s="1022"/>
      <c r="J312" s="1023"/>
      <c r="K312" s="1023"/>
      <c r="L312" s="1023"/>
    </row>
    <row r="313" spans="1:15" s="946" customFormat="1">
      <c r="A313" s="979"/>
      <c r="B313" s="979" t="s">
        <v>855</v>
      </c>
      <c r="C313" s="979"/>
      <c r="D313" s="979"/>
      <c r="E313" s="1251" t="s">
        <v>120</v>
      </c>
      <c r="F313" s="982">
        <f>SUM(F298:F312)</f>
        <v>0</v>
      </c>
    </row>
    <row r="314" spans="1:15" s="949" customFormat="1">
      <c r="A314" s="958"/>
      <c r="B314" s="983"/>
      <c r="C314" s="984"/>
      <c r="D314" s="985"/>
      <c r="E314" s="1252"/>
      <c r="F314" s="985"/>
    </row>
    <row r="315" spans="1:15" s="973" customFormat="1" ht="13.5" thickBot="1">
      <c r="B315" s="989"/>
      <c r="E315" s="1249"/>
      <c r="F315" s="972"/>
      <c r="G315" s="972"/>
    </row>
    <row r="316" spans="1:15" s="949" customFormat="1" ht="30" customHeight="1" thickTop="1">
      <c r="A316" s="987"/>
      <c r="B316" s="987" t="s">
        <v>856</v>
      </c>
      <c r="C316" s="988" t="s">
        <v>677</v>
      </c>
      <c r="D316" s="988" t="s">
        <v>678</v>
      </c>
      <c r="E316" s="1253" t="s">
        <v>679</v>
      </c>
      <c r="F316" s="988" t="s">
        <v>680</v>
      </c>
    </row>
    <row r="317" spans="1:15">
      <c r="A317" s="958"/>
      <c r="E317" s="1246"/>
      <c r="F317" s="964"/>
    </row>
    <row r="318" spans="1:15" s="973" customFormat="1">
      <c r="A318" s="958">
        <v>1</v>
      </c>
      <c r="B318" s="963" t="s">
        <v>857</v>
      </c>
      <c r="C318" s="960">
        <v>10</v>
      </c>
      <c r="D318" s="960" t="s">
        <v>739</v>
      </c>
      <c r="E318" s="1246"/>
      <c r="F318" s="964">
        <f>C318*E318</f>
        <v>0</v>
      </c>
      <c r="G318" s="975"/>
      <c r="H318" s="976"/>
      <c r="I318" s="976"/>
      <c r="J318" s="976"/>
      <c r="K318" s="976"/>
      <c r="L318" s="976"/>
      <c r="M318" s="976"/>
      <c r="N318" s="976"/>
      <c r="O318" s="976"/>
    </row>
    <row r="319" spans="1:15" s="973" customFormat="1">
      <c r="A319" s="958"/>
      <c r="B319" s="963"/>
      <c r="C319" s="960"/>
      <c r="D319" s="960"/>
      <c r="E319" s="1246"/>
      <c r="F319" s="964"/>
      <c r="G319" s="975"/>
      <c r="H319" s="976"/>
      <c r="I319" s="976"/>
      <c r="J319" s="976"/>
      <c r="K319" s="976"/>
      <c r="L319" s="976"/>
      <c r="M319" s="976"/>
      <c r="N319" s="976"/>
      <c r="O319" s="976"/>
    </row>
    <row r="320" spans="1:15" s="973" customFormat="1" ht="30">
      <c r="A320" s="958">
        <v>2</v>
      </c>
      <c r="B320" s="963" t="s">
        <v>858</v>
      </c>
      <c r="E320" s="1249"/>
      <c r="G320" s="975"/>
      <c r="H320" s="976"/>
      <c r="I320" s="976"/>
      <c r="J320" s="976"/>
      <c r="K320" s="976"/>
      <c r="L320" s="976"/>
      <c r="M320" s="976"/>
      <c r="N320" s="976"/>
      <c r="O320" s="976"/>
    </row>
    <row r="321" spans="1:15" s="973" customFormat="1">
      <c r="A321" s="958"/>
      <c r="B321" s="963" t="s">
        <v>859</v>
      </c>
      <c r="C321" s="960">
        <v>8</v>
      </c>
      <c r="D321" s="960" t="s">
        <v>739</v>
      </c>
      <c r="E321" s="1246"/>
      <c r="F321" s="964">
        <f>C321*E321</f>
        <v>0</v>
      </c>
      <c r="G321" s="975"/>
      <c r="H321" s="976"/>
      <c r="I321" s="976"/>
      <c r="J321" s="976"/>
      <c r="K321" s="976"/>
      <c r="L321" s="976"/>
      <c r="M321" s="976"/>
      <c r="N321" s="976"/>
      <c r="O321" s="976"/>
    </row>
    <row r="322" spans="1:15" s="973" customFormat="1">
      <c r="A322" s="958"/>
      <c r="B322" s="963" t="s">
        <v>860</v>
      </c>
      <c r="C322" s="960">
        <v>12</v>
      </c>
      <c r="D322" s="960" t="s">
        <v>739</v>
      </c>
      <c r="E322" s="1246"/>
      <c r="F322" s="964">
        <f>C322*E322</f>
        <v>0</v>
      </c>
      <c r="G322" s="975"/>
      <c r="H322" s="976"/>
      <c r="I322" s="976"/>
      <c r="J322" s="976"/>
      <c r="K322" s="976"/>
      <c r="L322" s="976"/>
      <c r="M322" s="976"/>
      <c r="N322" s="976"/>
      <c r="O322" s="976"/>
    </row>
    <row r="323" spans="1:15" s="973" customFormat="1">
      <c r="A323" s="958"/>
      <c r="B323" s="963"/>
      <c r="C323" s="960"/>
      <c r="D323" s="960"/>
      <c r="E323" s="1246"/>
      <c r="F323" s="964"/>
      <c r="G323" s="975"/>
      <c r="H323" s="976"/>
      <c r="I323" s="976"/>
      <c r="J323" s="976"/>
      <c r="K323" s="976"/>
      <c r="L323" s="976"/>
      <c r="M323" s="976"/>
      <c r="N323" s="976"/>
      <c r="O323" s="976"/>
    </row>
    <row r="324" spans="1:15" s="973" customFormat="1">
      <c r="A324" s="958">
        <v>3</v>
      </c>
      <c r="B324" s="963" t="s">
        <v>828</v>
      </c>
      <c r="C324" s="960">
        <v>50</v>
      </c>
      <c r="D324" s="960" t="s">
        <v>631</v>
      </c>
      <c r="E324" s="1246"/>
      <c r="F324" s="964">
        <f>C324*E324</f>
        <v>0</v>
      </c>
      <c r="H324" s="977"/>
      <c r="I324" s="975"/>
    </row>
    <row r="325" spans="1:15" s="973" customFormat="1">
      <c r="A325" s="958"/>
      <c r="B325" s="963"/>
      <c r="C325" s="960"/>
      <c r="D325" s="960"/>
      <c r="E325" s="1246"/>
      <c r="F325" s="964"/>
      <c r="G325" s="975"/>
      <c r="H325" s="976"/>
      <c r="I325" s="976"/>
      <c r="J325" s="976"/>
      <c r="K325" s="976"/>
      <c r="L325" s="976"/>
      <c r="M325" s="976"/>
      <c r="N325" s="976"/>
      <c r="O325" s="976"/>
    </row>
    <row r="326" spans="1:15" s="973" customFormat="1">
      <c r="A326" s="958">
        <v>4</v>
      </c>
      <c r="B326" s="963" t="s">
        <v>861</v>
      </c>
      <c r="C326" s="960">
        <v>1</v>
      </c>
      <c r="D326" s="960" t="s">
        <v>739</v>
      </c>
      <c r="E326" s="1246"/>
      <c r="F326" s="964">
        <f>C326*E326</f>
        <v>0</v>
      </c>
      <c r="G326" s="975"/>
      <c r="H326" s="976"/>
      <c r="I326" s="976"/>
      <c r="J326" s="976"/>
      <c r="K326" s="976"/>
      <c r="L326" s="976"/>
      <c r="M326" s="976"/>
      <c r="N326" s="976"/>
      <c r="O326" s="976"/>
    </row>
    <row r="327" spans="1:15" s="973" customFormat="1">
      <c r="A327" s="958"/>
      <c r="B327" s="963"/>
      <c r="C327" s="960"/>
      <c r="D327" s="960"/>
      <c r="E327" s="1246"/>
      <c r="F327" s="964"/>
      <c r="G327" s="975"/>
      <c r="H327" s="976"/>
      <c r="I327" s="976"/>
      <c r="J327" s="976"/>
      <c r="K327" s="976"/>
      <c r="L327" s="976"/>
      <c r="M327" s="976"/>
      <c r="N327" s="976"/>
      <c r="O327" s="976"/>
    </row>
    <row r="328" spans="1:15" s="973" customFormat="1" ht="30" customHeight="1">
      <c r="A328" s="958">
        <v>5</v>
      </c>
      <c r="B328" s="963" t="s">
        <v>862</v>
      </c>
      <c r="C328" s="960">
        <v>1</v>
      </c>
      <c r="D328" s="960" t="s">
        <v>739</v>
      </c>
      <c r="E328" s="1246"/>
      <c r="F328" s="964">
        <f>C328*E328</f>
        <v>0</v>
      </c>
      <c r="H328" s="977"/>
      <c r="I328" s="975"/>
    </row>
    <row r="329" spans="1:15" s="973" customFormat="1">
      <c r="A329" s="958"/>
      <c r="B329" s="963"/>
      <c r="C329" s="960"/>
      <c r="D329" s="960"/>
      <c r="E329" s="1246"/>
      <c r="F329" s="964"/>
    </row>
    <row r="330" spans="1:15" s="973" customFormat="1" ht="32.25" customHeight="1">
      <c r="A330" s="958">
        <v>6</v>
      </c>
      <c r="B330" s="963" t="s">
        <v>841</v>
      </c>
      <c r="C330" s="960">
        <v>1</v>
      </c>
      <c r="D330" s="960" t="s">
        <v>739</v>
      </c>
      <c r="E330" s="1246"/>
      <c r="F330" s="964">
        <f>C330*E330</f>
        <v>0</v>
      </c>
      <c r="G330" s="975"/>
      <c r="H330" s="976"/>
      <c r="I330" s="976"/>
      <c r="J330" s="976"/>
      <c r="K330" s="976"/>
      <c r="L330" s="976"/>
      <c r="M330" s="976"/>
      <c r="N330" s="976"/>
      <c r="O330" s="976"/>
    </row>
    <row r="331" spans="1:15" s="973" customFormat="1" ht="15.75" thickBot="1">
      <c r="A331" s="958"/>
      <c r="B331" s="963"/>
      <c r="C331" s="960"/>
      <c r="D331" s="960"/>
      <c r="E331" s="1246"/>
      <c r="F331" s="964"/>
    </row>
    <row r="332" spans="1:15" s="946" customFormat="1">
      <c r="A332" s="979"/>
      <c r="B332" s="980"/>
      <c r="C332" s="979"/>
      <c r="D332" s="979"/>
      <c r="E332" s="981" t="s">
        <v>120</v>
      </c>
      <c r="F332" s="982">
        <f>SUM(F318:F331)</f>
        <v>0</v>
      </c>
    </row>
    <row r="333" spans="1:15" ht="15.75" thickBot="1"/>
    <row r="334" spans="1:15" s="946" customFormat="1">
      <c r="A334" s="979"/>
      <c r="B334" s="980"/>
      <c r="C334" s="979"/>
      <c r="D334" s="979"/>
      <c r="E334" s="981" t="s">
        <v>863</v>
      </c>
      <c r="F334" s="982">
        <f>F332+F282+F262+F173+F163+F99+F313+F293</f>
        <v>0</v>
      </c>
    </row>
    <row r="336" spans="1:15" s="948" customFormat="1" ht="15.75" thickBot="1">
      <c r="B336" s="1277" t="s">
        <v>864</v>
      </c>
      <c r="C336" s="1277"/>
      <c r="D336" s="1277"/>
      <c r="E336" s="1277"/>
    </row>
    <row r="337" spans="1:15" s="949" customFormat="1" ht="30.75" thickTop="1">
      <c r="A337" s="987"/>
      <c r="B337" s="987" t="s">
        <v>865</v>
      </c>
      <c r="C337" s="988" t="s">
        <v>677</v>
      </c>
      <c r="D337" s="988" t="s">
        <v>678</v>
      </c>
      <c r="E337" s="988" t="s">
        <v>679</v>
      </c>
      <c r="F337" s="988" t="s">
        <v>680</v>
      </c>
    </row>
    <row r="338" spans="1:15">
      <c r="A338" s="1024" t="s">
        <v>945</v>
      </c>
      <c r="B338" s="1025" t="s">
        <v>1052</v>
      </c>
      <c r="C338" s="1026"/>
      <c r="D338" s="1027"/>
      <c r="E338" s="1246"/>
      <c r="F338" s="964"/>
    </row>
    <row r="339" spans="1:15" ht="45">
      <c r="A339" s="1024"/>
      <c r="B339" s="963" t="s">
        <v>866</v>
      </c>
      <c r="C339" s="960">
        <v>135</v>
      </c>
      <c r="D339" s="1027" t="s">
        <v>957</v>
      </c>
      <c r="E339" s="1246"/>
      <c r="F339" s="964">
        <f>C339*E339</f>
        <v>0</v>
      </c>
      <c r="L339" s="986"/>
      <c r="M339" s="986"/>
      <c r="N339" s="986"/>
      <c r="O339" s="1028"/>
    </row>
    <row r="340" spans="1:15">
      <c r="A340" s="1024"/>
      <c r="B340" s="1029"/>
      <c r="C340" s="1026"/>
      <c r="D340" s="1027"/>
      <c r="E340" s="1246"/>
      <c r="F340" s="964"/>
      <c r="O340" s="1030"/>
    </row>
    <row r="341" spans="1:15">
      <c r="A341" s="1024" t="s">
        <v>947</v>
      </c>
      <c r="B341" s="963" t="s">
        <v>867</v>
      </c>
      <c r="C341" s="1026"/>
      <c r="D341" s="1027"/>
      <c r="E341" s="1246"/>
      <c r="F341" s="964"/>
    </row>
    <row r="342" spans="1:15" ht="60">
      <c r="A342" s="1024"/>
      <c r="B342" s="1031" t="s">
        <v>868</v>
      </c>
      <c r="C342" s="1026">
        <v>135</v>
      </c>
      <c r="D342" s="1027" t="s">
        <v>957</v>
      </c>
      <c r="E342" s="1246"/>
      <c r="F342" s="964">
        <f>C342*E342</f>
        <v>0</v>
      </c>
    </row>
    <row r="343" spans="1:15">
      <c r="A343" s="1024"/>
      <c r="B343" s="1031" t="s">
        <v>869</v>
      </c>
      <c r="C343" s="1026">
        <v>135</v>
      </c>
      <c r="D343" s="1027" t="s">
        <v>957</v>
      </c>
      <c r="E343" s="1246"/>
      <c r="F343" s="964">
        <f>C343*E343</f>
        <v>0</v>
      </c>
    </row>
    <row r="344" spans="1:15">
      <c r="A344" s="1024"/>
      <c r="B344" s="1031" t="s">
        <v>870</v>
      </c>
      <c r="C344" s="1026"/>
      <c r="D344" s="1027"/>
      <c r="E344" s="1246"/>
      <c r="F344" s="964"/>
    </row>
    <row r="345" spans="1:15">
      <c r="A345" s="1024"/>
      <c r="B345" s="1031"/>
      <c r="C345" s="1026"/>
      <c r="D345" s="1027"/>
      <c r="E345" s="1246"/>
      <c r="F345" s="964"/>
    </row>
    <row r="346" spans="1:15" s="949" customFormat="1" ht="30">
      <c r="A346" s="958" t="s">
        <v>949</v>
      </c>
      <c r="B346" s="949" t="s">
        <v>871</v>
      </c>
      <c r="C346" s="1026"/>
      <c r="D346" s="1027"/>
      <c r="E346" s="1246"/>
      <c r="F346" s="964"/>
    </row>
    <row r="347" spans="1:15" s="949" customFormat="1" ht="210">
      <c r="A347" s="958"/>
      <c r="B347" s="949" t="s">
        <v>332</v>
      </c>
      <c r="E347" s="1243"/>
    </row>
    <row r="348" spans="1:15" s="949" customFormat="1">
      <c r="A348" s="958"/>
      <c r="B348" s="949" t="s">
        <v>333</v>
      </c>
      <c r="C348" s="960" t="s">
        <v>334</v>
      </c>
      <c r="D348" s="960">
        <v>1</v>
      </c>
      <c r="E348" s="1246"/>
      <c r="F348" s="964">
        <f>D348*E348</f>
        <v>0</v>
      </c>
    </row>
    <row r="349" spans="1:15" s="949" customFormat="1">
      <c r="A349" s="958"/>
      <c r="B349" s="949" t="s">
        <v>335</v>
      </c>
      <c r="C349" s="960" t="s">
        <v>334</v>
      </c>
      <c r="D349" s="960">
        <v>9</v>
      </c>
      <c r="E349" s="1246"/>
      <c r="F349" s="964">
        <f>D349*E349</f>
        <v>0</v>
      </c>
    </row>
    <row r="350" spans="1:15" s="973" customFormat="1" ht="45">
      <c r="B350" s="963" t="s">
        <v>336</v>
      </c>
      <c r="C350" s="960"/>
      <c r="D350" s="960"/>
      <c r="E350" s="1246"/>
      <c r="F350" s="964"/>
    </row>
    <row r="351" spans="1:15" s="973" customFormat="1">
      <c r="A351" s="958"/>
      <c r="B351" s="963" t="s">
        <v>720</v>
      </c>
      <c r="C351" s="960" t="s">
        <v>957</v>
      </c>
      <c r="D351" s="960">
        <v>10</v>
      </c>
      <c r="E351" s="1246"/>
      <c r="F351" s="964">
        <f>D351*E351</f>
        <v>0</v>
      </c>
    </row>
    <row r="352" spans="1:15" s="973" customFormat="1" ht="15" customHeight="1">
      <c r="A352" s="958"/>
      <c r="B352" s="963" t="s">
        <v>721</v>
      </c>
      <c r="C352" s="960" t="s">
        <v>957</v>
      </c>
      <c r="D352" s="960">
        <v>6</v>
      </c>
      <c r="E352" s="1246"/>
      <c r="F352" s="964">
        <f>D352*E352</f>
        <v>0</v>
      </c>
    </row>
    <row r="353" spans="1:80" s="973" customFormat="1" ht="65.25" customHeight="1">
      <c r="A353" s="958"/>
      <c r="B353" s="963" t="s">
        <v>337</v>
      </c>
      <c r="C353" s="960"/>
      <c r="D353" s="960"/>
      <c r="E353" s="1246"/>
      <c r="F353" s="964"/>
    </row>
    <row r="354" spans="1:80" s="973" customFormat="1">
      <c r="A354" s="958"/>
      <c r="B354" s="963" t="s">
        <v>720</v>
      </c>
      <c r="C354" s="960" t="s">
        <v>957</v>
      </c>
      <c r="D354" s="960">
        <v>8</v>
      </c>
      <c r="E354" s="1246"/>
      <c r="F354" s="964">
        <f>D354*E354</f>
        <v>0</v>
      </c>
    </row>
    <row r="355" spans="1:80" s="973" customFormat="1">
      <c r="A355" s="958"/>
      <c r="B355" s="963" t="s">
        <v>721</v>
      </c>
      <c r="C355" s="960" t="s">
        <v>957</v>
      </c>
      <c r="D355" s="960">
        <v>6</v>
      </c>
      <c r="E355" s="1246"/>
      <c r="F355" s="964">
        <f>D355*E355</f>
        <v>0</v>
      </c>
    </row>
    <row r="356" spans="1:80" s="949" customFormat="1" ht="15.75" thickBot="1">
      <c r="A356" s="1032"/>
      <c r="B356" s="1033"/>
      <c r="E356" s="1243"/>
      <c r="G356" s="1034"/>
    </row>
    <row r="357" spans="1:80" s="1032" customFormat="1">
      <c r="A357" s="1035"/>
      <c r="B357" s="1036"/>
      <c r="C357" s="1037"/>
      <c r="D357" s="1038"/>
      <c r="E357" s="1266" t="s">
        <v>634</v>
      </c>
      <c r="F357" s="1040">
        <f>SUM(F338:F356)</f>
        <v>0</v>
      </c>
      <c r="G357" s="1041"/>
      <c r="H357" s="946"/>
      <c r="I357" s="946"/>
      <c r="J357" s="946"/>
      <c r="K357" s="946"/>
      <c r="L357" s="946"/>
      <c r="M357" s="946"/>
      <c r="N357" s="946"/>
      <c r="O357" s="946"/>
    </row>
    <row r="358" spans="1:80" s="1032" customFormat="1">
      <c r="A358" s="1042"/>
      <c r="B358" s="1043"/>
      <c r="C358" s="1044"/>
      <c r="D358" s="1045"/>
      <c r="E358" s="1267"/>
      <c r="F358" s="1046"/>
      <c r="G358" s="1041"/>
      <c r="H358" s="946"/>
      <c r="I358" s="946"/>
      <c r="J358" s="946"/>
      <c r="K358" s="946"/>
      <c r="L358" s="946"/>
      <c r="M358" s="946"/>
      <c r="N358" s="946"/>
      <c r="O358" s="946"/>
    </row>
    <row r="359" spans="1:80" s="1032" customFormat="1" ht="15.75" thickBot="1">
      <c r="B359" s="1047"/>
      <c r="C359" s="1048"/>
      <c r="D359" s="1049"/>
      <c r="E359" s="1268"/>
      <c r="F359" s="1050"/>
      <c r="G359" s="1051"/>
    </row>
    <row r="360" spans="1:80" s="949" customFormat="1" ht="30.75" thickTop="1">
      <c r="A360" s="987"/>
      <c r="B360" s="987" t="s">
        <v>338</v>
      </c>
      <c r="C360" s="988" t="s">
        <v>677</v>
      </c>
      <c r="D360" s="988" t="s">
        <v>678</v>
      </c>
      <c r="E360" s="1253" t="s">
        <v>679</v>
      </c>
      <c r="F360" s="988" t="s">
        <v>680</v>
      </c>
    </row>
    <row r="361" spans="1:80" s="1054" customFormat="1" ht="168" customHeight="1">
      <c r="A361" s="956" t="s">
        <v>945</v>
      </c>
      <c r="B361" s="953" t="s">
        <v>339</v>
      </c>
      <c r="C361" s="1052"/>
      <c r="D361" s="1053"/>
      <c r="E361" s="1269"/>
    </row>
    <row r="362" spans="1:80" s="1054" customFormat="1">
      <c r="A362" s="956"/>
      <c r="B362" s="1055" t="s">
        <v>340</v>
      </c>
      <c r="C362" s="1052"/>
      <c r="D362" s="1053"/>
      <c r="E362" s="1269"/>
    </row>
    <row r="363" spans="1:80" s="1054" customFormat="1" ht="45">
      <c r="A363" s="956"/>
      <c r="B363" s="1055" t="s">
        <v>341</v>
      </c>
      <c r="C363" s="1052"/>
      <c r="D363" s="1053"/>
      <c r="E363" s="1269"/>
    </row>
    <row r="364" spans="1:80" s="1054" customFormat="1" ht="30">
      <c r="A364" s="956"/>
      <c r="B364" s="1055" t="s">
        <v>686</v>
      </c>
      <c r="C364" s="1052"/>
      <c r="D364" s="1053"/>
      <c r="E364" s="1269"/>
    </row>
    <row r="365" spans="1:80" s="1054" customFormat="1">
      <c r="A365" s="956"/>
      <c r="B365" s="1056" t="s">
        <v>342</v>
      </c>
      <c r="C365" s="1057" t="s">
        <v>739</v>
      </c>
      <c r="D365" s="1058">
        <v>5</v>
      </c>
      <c r="E365" s="1270"/>
      <c r="F365" s="1059">
        <f>D365*E365</f>
        <v>0</v>
      </c>
    </row>
    <row r="366" spans="1:80" s="1061" customFormat="1">
      <c r="A366" s="956"/>
      <c r="B366" s="1056"/>
      <c r="C366" s="1057"/>
      <c r="D366" s="1058"/>
      <c r="E366" s="1270"/>
      <c r="F366" s="1059"/>
      <c r="G366" s="1060"/>
      <c r="H366" s="1060"/>
      <c r="I366" s="1060"/>
      <c r="J366" s="1060"/>
      <c r="K366" s="1060"/>
      <c r="L366" s="1060"/>
      <c r="M366" s="1060"/>
      <c r="N366" s="1060"/>
      <c r="O366" s="1060"/>
      <c r="P366" s="1060"/>
      <c r="Q366" s="1060"/>
      <c r="R366" s="1060"/>
      <c r="S366" s="1060"/>
      <c r="T366" s="1060"/>
      <c r="U366" s="1060"/>
      <c r="V366" s="1060"/>
      <c r="W366" s="1060"/>
      <c r="X366" s="1060"/>
      <c r="Y366" s="1060"/>
      <c r="Z366" s="1060"/>
      <c r="AA366" s="1060"/>
      <c r="AB366" s="1060"/>
      <c r="AC366" s="1060"/>
      <c r="AD366" s="1060"/>
      <c r="AE366" s="1060"/>
      <c r="AF366" s="1060"/>
      <c r="AG366" s="1060"/>
      <c r="AH366" s="1060"/>
      <c r="AI366" s="1060"/>
      <c r="AJ366" s="1060"/>
      <c r="AK366" s="1060"/>
      <c r="AL366" s="1060"/>
      <c r="AM366" s="1060"/>
      <c r="AN366" s="1060"/>
      <c r="AO366" s="1060"/>
      <c r="AP366" s="1060"/>
      <c r="AQ366" s="1060"/>
      <c r="AR366" s="1060"/>
      <c r="AS366" s="1060"/>
      <c r="AT366" s="1060"/>
      <c r="AU366" s="1060"/>
      <c r="AV366" s="1060"/>
      <c r="AW366" s="1060"/>
      <c r="AX366" s="1060"/>
      <c r="AY366" s="1060"/>
      <c r="AZ366" s="1060"/>
      <c r="BA366" s="1060"/>
      <c r="BB366" s="1060"/>
      <c r="BC366" s="1060"/>
      <c r="BD366" s="1060"/>
      <c r="BE366" s="1060"/>
      <c r="BF366" s="1060"/>
      <c r="BG366" s="1060"/>
      <c r="BH366" s="1060"/>
      <c r="BI366" s="1060"/>
      <c r="BJ366" s="1060"/>
      <c r="BK366" s="1060"/>
      <c r="BL366" s="1060"/>
      <c r="BM366" s="1060"/>
      <c r="BN366" s="1060"/>
      <c r="BO366" s="1060"/>
      <c r="BP366" s="1060"/>
      <c r="BQ366" s="1060"/>
      <c r="BR366" s="1060"/>
      <c r="BS366" s="1060"/>
      <c r="BT366" s="1060"/>
      <c r="BU366" s="1060"/>
      <c r="BV366" s="1060"/>
      <c r="BW366" s="1060"/>
      <c r="BX366" s="1060"/>
      <c r="BY366" s="1060"/>
      <c r="BZ366" s="1060"/>
      <c r="CA366" s="1060"/>
      <c r="CB366" s="1060"/>
    </row>
    <row r="367" spans="1:80" s="1060" customFormat="1" ht="60">
      <c r="A367" s="1062" t="s">
        <v>949</v>
      </c>
      <c r="B367" s="1055" t="s">
        <v>343</v>
      </c>
      <c r="C367" s="1063"/>
      <c r="D367" s="1064"/>
      <c r="E367" s="1270"/>
      <c r="F367" s="1059"/>
    </row>
    <row r="368" spans="1:80" s="1060" customFormat="1">
      <c r="A368" s="1062"/>
      <c r="B368" s="1055"/>
      <c r="C368" s="1063"/>
      <c r="D368" s="1064"/>
      <c r="E368" s="1270"/>
      <c r="F368" s="1059"/>
    </row>
    <row r="369" spans="1:80" s="1060" customFormat="1">
      <c r="A369" s="1062"/>
      <c r="B369" s="1055" t="s">
        <v>344</v>
      </c>
      <c r="C369" s="1063" t="s">
        <v>957</v>
      </c>
      <c r="D369" s="1064">
        <v>1</v>
      </c>
      <c r="E369" s="1270"/>
      <c r="F369" s="1059">
        <f>D369*E369</f>
        <v>0</v>
      </c>
    </row>
    <row r="370" spans="1:80" s="1060" customFormat="1">
      <c r="A370" s="1062"/>
      <c r="B370" s="1055"/>
      <c r="C370" s="1065"/>
      <c r="D370" s="1064"/>
      <c r="E370" s="1270"/>
      <c r="F370" s="1059"/>
    </row>
    <row r="371" spans="1:80" s="1061" customFormat="1" ht="30">
      <c r="A371" s="1062" t="s">
        <v>954</v>
      </c>
      <c r="B371" s="1055" t="s">
        <v>345</v>
      </c>
      <c r="C371" s="1063"/>
      <c r="D371" s="1064"/>
      <c r="E371" s="1270"/>
      <c r="F371" s="1059"/>
      <c r="G371" s="1060"/>
      <c r="H371" s="1060"/>
      <c r="I371" s="1060"/>
      <c r="J371" s="1060"/>
      <c r="K371" s="1060"/>
      <c r="L371" s="1060"/>
      <c r="M371" s="1060"/>
      <c r="N371" s="1060"/>
      <c r="O371" s="1060"/>
      <c r="P371" s="1060"/>
      <c r="Q371" s="1060"/>
      <c r="R371" s="1060"/>
      <c r="S371" s="1060"/>
      <c r="T371" s="1060"/>
      <c r="U371" s="1060"/>
      <c r="V371" s="1060"/>
      <c r="W371" s="1060"/>
      <c r="X371" s="1060"/>
      <c r="Y371" s="1060"/>
      <c r="Z371" s="1060"/>
      <c r="AA371" s="1060"/>
      <c r="AB371" s="1060"/>
      <c r="AC371" s="1060"/>
      <c r="AD371" s="1060"/>
      <c r="AE371" s="1060"/>
      <c r="AF371" s="1060"/>
      <c r="AG371" s="1060"/>
      <c r="AH371" s="1060"/>
      <c r="AI371" s="1060"/>
      <c r="AJ371" s="1060"/>
      <c r="AK371" s="1060"/>
      <c r="AL371" s="1060"/>
      <c r="AM371" s="1060"/>
      <c r="AN371" s="1060"/>
      <c r="AO371" s="1060"/>
      <c r="AP371" s="1060"/>
      <c r="AQ371" s="1060"/>
      <c r="AR371" s="1060"/>
      <c r="AS371" s="1060"/>
      <c r="AT371" s="1060"/>
      <c r="AU371" s="1060"/>
      <c r="AV371" s="1060"/>
      <c r="AW371" s="1060"/>
      <c r="AX371" s="1060"/>
      <c r="AY371" s="1060"/>
      <c r="AZ371" s="1060"/>
      <c r="BA371" s="1060"/>
      <c r="BB371" s="1060"/>
      <c r="BC371" s="1060"/>
      <c r="BD371" s="1060"/>
      <c r="BE371" s="1060"/>
      <c r="BF371" s="1060"/>
      <c r="BG371" s="1060"/>
      <c r="BH371" s="1060"/>
      <c r="BI371" s="1060"/>
      <c r="BJ371" s="1060"/>
      <c r="BK371" s="1060"/>
      <c r="BL371" s="1060"/>
      <c r="BM371" s="1060"/>
      <c r="BN371" s="1060"/>
      <c r="BO371" s="1060"/>
      <c r="BP371" s="1060"/>
      <c r="BQ371" s="1060"/>
      <c r="BR371" s="1060"/>
      <c r="BS371" s="1060"/>
      <c r="BT371" s="1060"/>
      <c r="BU371" s="1060"/>
      <c r="BV371" s="1060"/>
      <c r="BW371" s="1060"/>
      <c r="BX371" s="1060"/>
      <c r="BY371" s="1060"/>
      <c r="BZ371" s="1060"/>
      <c r="CA371" s="1060"/>
      <c r="CB371" s="1060"/>
    </row>
    <row r="372" spans="1:80" s="1054" customFormat="1" ht="14.25" customHeight="1" thickBot="1">
      <c r="A372" s="1066"/>
      <c r="B372" s="1067"/>
      <c r="C372" s="1065" t="s">
        <v>739</v>
      </c>
      <c r="D372" s="1064">
        <v>1</v>
      </c>
      <c r="E372" s="1271"/>
      <c r="F372" s="1059">
        <f>E372</f>
        <v>0</v>
      </c>
    </row>
    <row r="373" spans="1:80" s="1032" customFormat="1">
      <c r="A373" s="1035"/>
      <c r="B373" s="1036"/>
      <c r="C373" s="1037"/>
      <c r="D373" s="1038"/>
      <c r="E373" s="1039" t="s">
        <v>634</v>
      </c>
      <c r="F373" s="1040">
        <f>SUM(F361:F372)</f>
        <v>0</v>
      </c>
      <c r="G373" s="1041"/>
      <c r="H373" s="946"/>
      <c r="I373" s="946"/>
      <c r="J373" s="946"/>
      <c r="K373" s="946"/>
      <c r="L373" s="946"/>
      <c r="M373" s="946"/>
      <c r="N373" s="946"/>
      <c r="O373" s="946"/>
    </row>
    <row r="374" spans="1:80" s="1060" customFormat="1" ht="15.75" thickBot="1">
      <c r="A374" s="1068"/>
      <c r="B374" s="1055"/>
      <c r="C374" s="1066"/>
      <c r="D374" s="1069"/>
      <c r="E374" s="1070"/>
      <c r="F374" s="1070"/>
    </row>
    <row r="375" spans="1:80" s="946" customFormat="1">
      <c r="A375" s="979"/>
      <c r="B375" s="980"/>
      <c r="C375" s="979"/>
      <c r="D375" s="979"/>
      <c r="E375" s="981" t="s">
        <v>346</v>
      </c>
      <c r="F375" s="982">
        <f>F373+F357</f>
        <v>0</v>
      </c>
    </row>
    <row r="377" spans="1:80" s="948" customFormat="1" ht="37.5" customHeight="1" thickBot="1">
      <c r="B377" s="1277" t="s">
        <v>347</v>
      </c>
      <c r="C377" s="1277"/>
      <c r="D377" s="1277"/>
      <c r="E377" s="1277"/>
    </row>
    <row r="378" spans="1:80" s="949" customFormat="1" ht="30.75" thickTop="1">
      <c r="A378" s="987"/>
      <c r="B378" s="987" t="s">
        <v>348</v>
      </c>
      <c r="C378" s="988" t="s">
        <v>677</v>
      </c>
      <c r="D378" s="988" t="s">
        <v>678</v>
      </c>
      <c r="E378" s="988" t="s">
        <v>679</v>
      </c>
      <c r="F378" s="988" t="s">
        <v>680</v>
      </c>
    </row>
    <row r="379" spans="1:80" ht="90">
      <c r="A379" s="1071" t="s">
        <v>945</v>
      </c>
      <c r="B379" s="1042" t="s">
        <v>349</v>
      </c>
      <c r="C379" s="997"/>
      <c r="D379" s="974"/>
      <c r="E379" s="1245"/>
      <c r="F379" s="964"/>
    </row>
    <row r="380" spans="1:80" s="945" customFormat="1" ht="17.25">
      <c r="B380" s="1072" t="s">
        <v>1053</v>
      </c>
      <c r="E380" s="1272"/>
    </row>
    <row r="381" spans="1:80" s="945" customFormat="1">
      <c r="B381" s="1072" t="s">
        <v>350</v>
      </c>
      <c r="E381" s="1272"/>
    </row>
    <row r="382" spans="1:80" s="945" customFormat="1">
      <c r="B382" s="1072" t="s">
        <v>351</v>
      </c>
      <c r="E382" s="1272"/>
    </row>
    <row r="383" spans="1:80" s="1054" customFormat="1">
      <c r="A383" s="1071"/>
      <c r="B383" s="996" t="s">
        <v>352</v>
      </c>
      <c r="C383" s="997"/>
      <c r="D383" s="974"/>
      <c r="E383" s="1269"/>
      <c r="F383" s="964"/>
    </row>
    <row r="384" spans="1:80" s="1054" customFormat="1" ht="60">
      <c r="A384" s="1071"/>
      <c r="B384" s="996" t="s">
        <v>353</v>
      </c>
      <c r="C384" s="997"/>
      <c r="D384" s="974"/>
      <c r="E384" s="1269"/>
      <c r="F384" s="964"/>
    </row>
    <row r="385" spans="2:5" s="945" customFormat="1" ht="17.25">
      <c r="B385" s="1072" t="s">
        <v>1054</v>
      </c>
      <c r="E385" s="1272"/>
    </row>
    <row r="386" spans="2:5" s="945" customFormat="1">
      <c r="B386" s="1072" t="s">
        <v>354</v>
      </c>
      <c r="E386" s="1272"/>
    </row>
    <row r="387" spans="2:5" s="945" customFormat="1">
      <c r="B387" s="1072" t="s">
        <v>355</v>
      </c>
      <c r="E387" s="1272"/>
    </row>
    <row r="388" spans="2:5" s="945" customFormat="1">
      <c r="B388" s="1072" t="s">
        <v>356</v>
      </c>
      <c r="E388" s="1272"/>
    </row>
    <row r="389" spans="2:5" s="945" customFormat="1">
      <c r="B389" s="1072" t="s">
        <v>357</v>
      </c>
      <c r="E389" s="1272"/>
    </row>
    <row r="390" spans="2:5" s="945" customFormat="1" ht="14.25" customHeight="1">
      <c r="B390" s="1042" t="s">
        <v>358</v>
      </c>
      <c r="E390" s="1272"/>
    </row>
    <row r="391" spans="2:5" s="945" customFormat="1">
      <c r="B391" s="1042" t="s">
        <v>359</v>
      </c>
      <c r="E391" s="1272"/>
    </row>
    <row r="392" spans="2:5" s="945" customFormat="1">
      <c r="B392" s="1042" t="s">
        <v>360</v>
      </c>
      <c r="E392" s="1272"/>
    </row>
    <row r="393" spans="2:5" s="945" customFormat="1" ht="30">
      <c r="B393" s="1045" t="s">
        <v>361</v>
      </c>
      <c r="E393" s="1272"/>
    </row>
    <row r="394" spans="2:5" s="945" customFormat="1">
      <c r="B394" s="1072" t="s">
        <v>362</v>
      </c>
      <c r="E394" s="1272"/>
    </row>
    <row r="395" spans="2:5" s="945" customFormat="1" ht="75">
      <c r="B395" s="1073" t="s">
        <v>363</v>
      </c>
      <c r="E395" s="1272"/>
    </row>
    <row r="396" spans="2:5" s="945" customFormat="1">
      <c r="B396" s="1072" t="s">
        <v>364</v>
      </c>
      <c r="E396" s="1272"/>
    </row>
    <row r="397" spans="2:5" s="945" customFormat="1">
      <c r="B397" s="1072" t="s">
        <v>365</v>
      </c>
      <c r="E397" s="1272"/>
    </row>
    <row r="398" spans="2:5" s="945" customFormat="1">
      <c r="B398" s="1072" t="s">
        <v>366</v>
      </c>
      <c r="E398" s="1272"/>
    </row>
    <row r="399" spans="2:5" s="945" customFormat="1">
      <c r="B399" s="1072" t="s">
        <v>367</v>
      </c>
      <c r="E399" s="1272"/>
    </row>
    <row r="400" spans="2:5" s="945" customFormat="1">
      <c r="B400" s="1072" t="s">
        <v>368</v>
      </c>
      <c r="E400" s="1272"/>
    </row>
    <row r="401" spans="2:5" s="945" customFormat="1" ht="17.25" customHeight="1">
      <c r="B401" s="1045" t="s">
        <v>369</v>
      </c>
      <c r="E401" s="1272"/>
    </row>
    <row r="402" spans="2:5" s="945" customFormat="1">
      <c r="B402" s="1072" t="s">
        <v>370</v>
      </c>
      <c r="E402" s="1272"/>
    </row>
    <row r="403" spans="2:5" s="945" customFormat="1">
      <c r="B403" s="1072" t="s">
        <v>371</v>
      </c>
      <c r="E403" s="1272"/>
    </row>
    <row r="404" spans="2:5" s="945" customFormat="1">
      <c r="B404" s="1072" t="s">
        <v>372</v>
      </c>
      <c r="E404" s="1272"/>
    </row>
    <row r="405" spans="2:5" s="945" customFormat="1">
      <c r="B405" s="1072" t="s">
        <v>373</v>
      </c>
      <c r="E405" s="1272"/>
    </row>
    <row r="406" spans="2:5" s="945" customFormat="1">
      <c r="B406" s="1072" t="s">
        <v>374</v>
      </c>
      <c r="E406" s="1272"/>
    </row>
    <row r="407" spans="2:5" s="945" customFormat="1">
      <c r="B407" s="1072" t="s">
        <v>375</v>
      </c>
      <c r="E407" s="1272"/>
    </row>
    <row r="408" spans="2:5" s="945" customFormat="1">
      <c r="B408" s="1072" t="s">
        <v>376</v>
      </c>
      <c r="E408" s="1272"/>
    </row>
    <row r="409" spans="2:5" s="945" customFormat="1">
      <c r="B409" s="1072" t="s">
        <v>377</v>
      </c>
      <c r="E409" s="1272"/>
    </row>
    <row r="410" spans="2:5" s="945" customFormat="1">
      <c r="B410" s="1072" t="s">
        <v>378</v>
      </c>
      <c r="E410" s="1272"/>
    </row>
    <row r="411" spans="2:5" s="945" customFormat="1">
      <c r="B411" s="1072" t="s">
        <v>379</v>
      </c>
      <c r="E411" s="1272"/>
    </row>
    <row r="412" spans="2:5" s="945" customFormat="1">
      <c r="B412" s="1072" t="s">
        <v>380</v>
      </c>
      <c r="E412" s="1272"/>
    </row>
    <row r="413" spans="2:5" s="945" customFormat="1" ht="30">
      <c r="B413" s="1072" t="s">
        <v>381</v>
      </c>
      <c r="E413" s="1272"/>
    </row>
    <row r="414" spans="2:5" s="945" customFormat="1">
      <c r="B414" s="1072"/>
      <c r="E414" s="1272"/>
    </row>
    <row r="415" spans="2:5" s="945" customFormat="1" ht="60">
      <c r="B415" s="992" t="s">
        <v>382</v>
      </c>
      <c r="E415" s="1272"/>
    </row>
    <row r="416" spans="2:5" s="945" customFormat="1">
      <c r="B416" s="1072" t="s">
        <v>383</v>
      </c>
      <c r="E416" s="1272"/>
    </row>
    <row r="417" spans="1:6" s="945" customFormat="1">
      <c r="B417" s="945" t="s">
        <v>384</v>
      </c>
      <c r="E417" s="1272"/>
    </row>
    <row r="418" spans="1:6" s="945" customFormat="1">
      <c r="B418" s="945" t="s">
        <v>385</v>
      </c>
      <c r="E418" s="1272"/>
    </row>
    <row r="419" spans="1:6" s="945" customFormat="1" ht="30">
      <c r="B419" s="992" t="s">
        <v>279</v>
      </c>
      <c r="E419" s="1272"/>
    </row>
    <row r="420" spans="1:6">
      <c r="A420" s="1071"/>
      <c r="B420" s="992" t="s">
        <v>280</v>
      </c>
      <c r="C420" s="997"/>
      <c r="D420" s="974"/>
      <c r="E420" s="1245"/>
      <c r="F420" s="964"/>
    </row>
    <row r="421" spans="1:6" ht="30">
      <c r="A421" s="1071"/>
      <c r="B421" s="992" t="s">
        <v>281</v>
      </c>
      <c r="C421" s="997"/>
      <c r="D421" s="974"/>
      <c r="E421" s="1245"/>
      <c r="F421" s="964"/>
    </row>
    <row r="422" spans="1:6">
      <c r="A422" s="1071"/>
      <c r="B422" s="992" t="s">
        <v>282</v>
      </c>
      <c r="C422" s="997"/>
      <c r="D422" s="974"/>
      <c r="E422" s="1245"/>
      <c r="F422" s="964"/>
    </row>
    <row r="423" spans="1:6">
      <c r="A423" s="1071"/>
      <c r="B423" s="992" t="s">
        <v>283</v>
      </c>
      <c r="C423" s="997"/>
      <c r="D423" s="974"/>
      <c r="E423" s="1245"/>
      <c r="F423" s="964"/>
    </row>
    <row r="424" spans="1:6">
      <c r="A424" s="1071"/>
      <c r="B424" s="992" t="s">
        <v>284</v>
      </c>
      <c r="C424" s="997"/>
      <c r="D424" s="974"/>
      <c r="E424" s="1245"/>
      <c r="F424" s="964"/>
    </row>
    <row r="425" spans="1:6" ht="45">
      <c r="A425" s="1071"/>
      <c r="B425" s="992" t="s">
        <v>285</v>
      </c>
      <c r="C425" s="997"/>
      <c r="D425" s="974"/>
      <c r="E425" s="1245"/>
      <c r="F425" s="964"/>
    </row>
    <row r="426" spans="1:6" ht="30">
      <c r="A426" s="1071"/>
      <c r="B426" s="992" t="s">
        <v>286</v>
      </c>
      <c r="C426" s="997"/>
      <c r="D426" s="974"/>
      <c r="E426" s="1245"/>
      <c r="F426" s="964"/>
    </row>
    <row r="427" spans="1:6" ht="30">
      <c r="A427" s="1071"/>
      <c r="B427" s="992" t="s">
        <v>287</v>
      </c>
      <c r="C427" s="997"/>
      <c r="D427" s="974"/>
      <c r="E427" s="1245"/>
      <c r="F427" s="964"/>
    </row>
    <row r="428" spans="1:6">
      <c r="A428" s="1071"/>
      <c r="B428" s="992" t="s">
        <v>288</v>
      </c>
      <c r="C428" s="997"/>
      <c r="D428" s="974"/>
      <c r="E428" s="1245"/>
      <c r="F428" s="964"/>
    </row>
    <row r="429" spans="1:6" ht="30">
      <c r="A429" s="1071"/>
      <c r="B429" s="992" t="s">
        <v>540</v>
      </c>
      <c r="C429" s="997"/>
      <c r="D429" s="974"/>
      <c r="E429" s="1245"/>
      <c r="F429" s="964"/>
    </row>
    <row r="430" spans="1:6">
      <c r="A430" s="1071"/>
      <c r="B430" s="992" t="s">
        <v>541</v>
      </c>
      <c r="C430" s="997"/>
      <c r="D430" s="974"/>
      <c r="E430" s="1245"/>
      <c r="F430" s="964"/>
    </row>
    <row r="431" spans="1:6">
      <c r="A431" s="1071"/>
      <c r="B431" s="992" t="s">
        <v>542</v>
      </c>
      <c r="C431" s="997"/>
      <c r="D431" s="974"/>
      <c r="E431" s="1245"/>
      <c r="F431" s="964"/>
    </row>
    <row r="432" spans="1:6">
      <c r="A432" s="1071"/>
      <c r="B432" s="992" t="s">
        <v>543</v>
      </c>
      <c r="C432" s="997"/>
      <c r="D432" s="974"/>
      <c r="E432" s="1245"/>
      <c r="F432" s="964"/>
    </row>
    <row r="433" spans="1:10" ht="30">
      <c r="A433" s="1071"/>
      <c r="B433" s="992" t="s">
        <v>231</v>
      </c>
      <c r="C433" s="997"/>
      <c r="D433" s="974"/>
      <c r="E433" s="1245"/>
      <c r="F433" s="964"/>
      <c r="J433" s="1074"/>
    </row>
    <row r="434" spans="1:10">
      <c r="A434" s="1071"/>
      <c r="B434" s="992" t="s">
        <v>232</v>
      </c>
      <c r="C434" s="997"/>
      <c r="D434" s="974"/>
      <c r="E434" s="1245"/>
      <c r="F434" s="964"/>
      <c r="J434" s="1075"/>
    </row>
    <row r="435" spans="1:10" ht="30">
      <c r="A435" s="1071"/>
      <c r="B435" s="992" t="s">
        <v>229</v>
      </c>
      <c r="C435" s="997"/>
      <c r="D435" s="974"/>
      <c r="E435" s="1245"/>
      <c r="F435" s="964"/>
      <c r="J435" s="1074"/>
    </row>
    <row r="436" spans="1:10">
      <c r="A436" s="1071"/>
      <c r="B436" s="992" t="s">
        <v>230</v>
      </c>
      <c r="C436" s="997"/>
      <c r="D436" s="974"/>
      <c r="E436" s="1245"/>
      <c r="F436" s="964"/>
      <c r="J436" s="1075"/>
    </row>
    <row r="437" spans="1:10" ht="47.25" customHeight="1">
      <c r="A437" s="1071"/>
      <c r="B437" s="1076" t="s">
        <v>544</v>
      </c>
      <c r="C437" s="997"/>
      <c r="D437" s="974"/>
      <c r="E437" s="1245"/>
      <c r="F437" s="964"/>
    </row>
    <row r="438" spans="1:10">
      <c r="A438" s="1071"/>
      <c r="B438" s="992" t="s">
        <v>545</v>
      </c>
      <c r="C438" s="997"/>
      <c r="D438" s="974"/>
      <c r="E438" s="1245"/>
      <c r="F438" s="964"/>
    </row>
    <row r="439" spans="1:10">
      <c r="A439" s="1071"/>
      <c r="B439" s="996" t="s">
        <v>386</v>
      </c>
      <c r="C439" s="997"/>
      <c r="D439" s="974"/>
      <c r="E439" s="1245"/>
      <c r="F439" s="964"/>
    </row>
    <row r="440" spans="1:10" ht="30">
      <c r="A440" s="1071"/>
      <c r="B440" s="996" t="s">
        <v>547</v>
      </c>
      <c r="C440" s="997"/>
      <c r="D440" s="974"/>
      <c r="E440" s="1245"/>
      <c r="F440" s="964"/>
    </row>
    <row r="441" spans="1:10">
      <c r="A441" s="1071"/>
      <c r="B441" s="996" t="s">
        <v>548</v>
      </c>
      <c r="C441" s="997"/>
      <c r="D441" s="974"/>
      <c r="E441" s="1245"/>
      <c r="F441" s="964"/>
    </row>
    <row r="442" spans="1:10" ht="30">
      <c r="A442" s="1071"/>
      <c r="B442" s="996" t="s">
        <v>547</v>
      </c>
      <c r="C442" s="997"/>
      <c r="D442" s="974"/>
      <c r="E442" s="1245"/>
      <c r="F442" s="964"/>
    </row>
    <row r="443" spans="1:10">
      <c r="A443" s="1071"/>
      <c r="B443" s="996" t="s">
        <v>548</v>
      </c>
      <c r="C443" s="997"/>
      <c r="D443" s="974"/>
      <c r="E443" s="1245"/>
      <c r="F443" s="964"/>
    </row>
    <row r="444" spans="1:10">
      <c r="A444" s="1071"/>
      <c r="B444" s="996"/>
      <c r="C444" s="997"/>
      <c r="D444" s="974"/>
      <c r="E444" s="1245"/>
      <c r="F444" s="964"/>
    </row>
    <row r="445" spans="1:10" s="1054" customFormat="1">
      <c r="A445" s="1071"/>
      <c r="B445" s="996" t="s">
        <v>387</v>
      </c>
      <c r="C445" s="997"/>
      <c r="D445" s="974"/>
      <c r="E445" s="1269"/>
      <c r="F445" s="964"/>
    </row>
    <row r="446" spans="1:10">
      <c r="A446" s="1071"/>
      <c r="B446" s="996" t="s">
        <v>388</v>
      </c>
      <c r="C446" s="997" t="s">
        <v>739</v>
      </c>
      <c r="D446" s="974">
        <v>1</v>
      </c>
      <c r="E446" s="1245"/>
      <c r="F446" s="964">
        <f>D446*E446</f>
        <v>0</v>
      </c>
    </row>
    <row r="447" spans="1:10">
      <c r="A447" s="1071"/>
      <c r="B447" s="996"/>
      <c r="C447" s="997"/>
      <c r="D447" s="974"/>
      <c r="E447" s="1245"/>
      <c r="F447" s="964"/>
    </row>
    <row r="448" spans="1:10">
      <c r="A448" s="1071" t="s">
        <v>947</v>
      </c>
      <c r="B448" s="996" t="s">
        <v>389</v>
      </c>
      <c r="C448" s="997"/>
      <c r="D448" s="974"/>
      <c r="E448" s="1245"/>
      <c r="F448" s="964"/>
    </row>
    <row r="449" spans="1:6" ht="75">
      <c r="B449" s="996" t="s">
        <v>390</v>
      </c>
      <c r="C449" s="997" t="s">
        <v>1000</v>
      </c>
      <c r="D449" s="974">
        <v>1230</v>
      </c>
      <c r="E449" s="1245"/>
      <c r="F449" s="964">
        <f>D449*E449</f>
        <v>0</v>
      </c>
    </row>
    <row r="450" spans="1:6">
      <c r="A450" s="1071"/>
      <c r="B450" s="996"/>
      <c r="C450" s="997"/>
      <c r="D450" s="974"/>
      <c r="E450" s="1245"/>
      <c r="F450" s="964"/>
    </row>
    <row r="451" spans="1:6">
      <c r="A451" s="1071" t="s">
        <v>949</v>
      </c>
      <c r="B451" s="996" t="s">
        <v>391</v>
      </c>
      <c r="C451" s="997"/>
      <c r="D451" s="974"/>
      <c r="E451" s="1245"/>
      <c r="F451" s="964"/>
    </row>
    <row r="452" spans="1:6" ht="42.75" customHeight="1">
      <c r="B452" s="996" t="s">
        <v>392</v>
      </c>
      <c r="C452" s="997"/>
      <c r="D452" s="974"/>
      <c r="E452" s="1245"/>
      <c r="F452" s="964"/>
    </row>
    <row r="453" spans="1:6" ht="17.25">
      <c r="B453" s="996" t="s">
        <v>393</v>
      </c>
      <c r="C453" s="997" t="s">
        <v>1055</v>
      </c>
      <c r="D453" s="974">
        <v>46</v>
      </c>
      <c r="E453" s="1245"/>
      <c r="F453" s="964">
        <f>D453*E453</f>
        <v>0</v>
      </c>
    </row>
    <row r="454" spans="1:6" ht="17.25">
      <c r="B454" s="996" t="s">
        <v>394</v>
      </c>
      <c r="C454" s="997" t="s">
        <v>1055</v>
      </c>
      <c r="D454" s="974">
        <v>32</v>
      </c>
      <c r="E454" s="1245"/>
      <c r="F454" s="964">
        <f>D454*E454</f>
        <v>0</v>
      </c>
    </row>
    <row r="455" spans="1:6" ht="14.25" customHeight="1">
      <c r="A455" s="1071"/>
      <c r="B455" s="996"/>
      <c r="C455" s="997"/>
      <c r="D455" s="974"/>
      <c r="E455" s="1245"/>
      <c r="F455" s="964"/>
    </row>
    <row r="456" spans="1:6">
      <c r="A456" s="1071" t="s">
        <v>950</v>
      </c>
      <c r="B456" s="996" t="s">
        <v>395</v>
      </c>
      <c r="C456" s="997"/>
      <c r="D456" s="974"/>
      <c r="E456" s="1245"/>
      <c r="F456" s="964"/>
    </row>
    <row r="457" spans="1:6" ht="60">
      <c r="A457" s="1071"/>
      <c r="B457" s="1077" t="s">
        <v>396</v>
      </c>
      <c r="C457" s="997"/>
      <c r="D457" s="974"/>
      <c r="E457" s="1245"/>
      <c r="F457" s="964"/>
    </row>
    <row r="458" spans="1:6">
      <c r="A458" s="1071"/>
      <c r="B458" s="996" t="s">
        <v>397</v>
      </c>
      <c r="C458" s="997" t="s">
        <v>957</v>
      </c>
      <c r="D458" s="974">
        <v>7</v>
      </c>
      <c r="E458" s="1245"/>
      <c r="F458" s="964">
        <f>D458*E458</f>
        <v>0</v>
      </c>
    </row>
    <row r="459" spans="1:6">
      <c r="A459" s="1071"/>
      <c r="B459" s="996" t="s">
        <v>398</v>
      </c>
      <c r="C459" s="997" t="s">
        <v>957</v>
      </c>
      <c r="D459" s="974">
        <v>7</v>
      </c>
      <c r="E459" s="1245"/>
      <c r="F459" s="964">
        <f>D459*E459</f>
        <v>0</v>
      </c>
    </row>
    <row r="460" spans="1:6">
      <c r="A460" s="1071"/>
      <c r="B460" s="996" t="s">
        <v>399</v>
      </c>
      <c r="C460" s="997" t="s">
        <v>957</v>
      </c>
      <c r="D460" s="974">
        <v>1</v>
      </c>
      <c r="E460" s="1245"/>
      <c r="F460" s="964">
        <f>D460*E460</f>
        <v>0</v>
      </c>
    </row>
    <row r="461" spans="1:6">
      <c r="A461" s="1071"/>
      <c r="B461" s="996" t="s">
        <v>400</v>
      </c>
      <c r="C461" s="997" t="s">
        <v>957</v>
      </c>
      <c r="D461" s="974">
        <v>2</v>
      </c>
      <c r="E461" s="1245"/>
      <c r="F461" s="964">
        <f>D461*E461</f>
        <v>0</v>
      </c>
    </row>
    <row r="462" spans="1:6" ht="30">
      <c r="A462" s="1071"/>
      <c r="B462" s="1077" t="s">
        <v>401</v>
      </c>
      <c r="C462" s="997"/>
      <c r="D462" s="974"/>
      <c r="E462" s="1245"/>
      <c r="F462" s="964"/>
    </row>
    <row r="463" spans="1:6">
      <c r="A463" s="1071"/>
      <c r="B463" s="996" t="s">
        <v>402</v>
      </c>
      <c r="C463" s="997" t="s">
        <v>957</v>
      </c>
      <c r="D463" s="974">
        <v>2</v>
      </c>
      <c r="E463" s="1245"/>
      <c r="F463" s="964">
        <f>D463*E463</f>
        <v>0</v>
      </c>
    </row>
    <row r="464" spans="1:6">
      <c r="A464" s="1071"/>
      <c r="B464" s="996" t="s">
        <v>403</v>
      </c>
      <c r="C464" s="997" t="s">
        <v>957</v>
      </c>
      <c r="D464" s="974">
        <v>3</v>
      </c>
      <c r="E464" s="1245"/>
      <c r="F464" s="964">
        <f>D464*E464</f>
        <v>0</v>
      </c>
    </row>
    <row r="465" spans="1:7">
      <c r="A465" s="1071"/>
      <c r="B465" s="996" t="s">
        <v>404</v>
      </c>
      <c r="C465" s="997" t="s">
        <v>957</v>
      </c>
      <c r="D465" s="974">
        <v>1</v>
      </c>
      <c r="E465" s="1245"/>
      <c r="F465" s="964">
        <f>D465*E465</f>
        <v>0</v>
      </c>
    </row>
    <row r="466" spans="1:7" ht="45">
      <c r="A466" s="1071"/>
      <c r="B466" s="996" t="s">
        <v>405</v>
      </c>
      <c r="C466" s="997" t="s">
        <v>957</v>
      </c>
      <c r="D466" s="974">
        <v>1</v>
      </c>
      <c r="E466" s="1245"/>
      <c r="F466" s="964">
        <f>D466*E466</f>
        <v>0</v>
      </c>
    </row>
    <row r="467" spans="1:7">
      <c r="A467" s="1071"/>
      <c r="B467" s="1077" t="s">
        <v>406</v>
      </c>
      <c r="C467" s="997" t="s">
        <v>957</v>
      </c>
      <c r="D467" s="974">
        <v>2</v>
      </c>
      <c r="E467" s="1245"/>
      <c r="F467" s="964">
        <f>D467*E467</f>
        <v>0</v>
      </c>
    </row>
    <row r="468" spans="1:7">
      <c r="A468" s="1071"/>
      <c r="B468" s="1077" t="s">
        <v>407</v>
      </c>
      <c r="C468" s="997"/>
      <c r="D468" s="974"/>
      <c r="E468" s="1245"/>
      <c r="F468" s="964"/>
    </row>
    <row r="469" spans="1:7">
      <c r="A469" s="1071"/>
      <c r="B469" s="1077" t="s">
        <v>408</v>
      </c>
      <c r="C469" s="997" t="s">
        <v>957</v>
      </c>
      <c r="D469" s="974">
        <v>1</v>
      </c>
      <c r="E469" s="1245"/>
      <c r="F469" s="964">
        <f>D469*E469</f>
        <v>0</v>
      </c>
    </row>
    <row r="470" spans="1:7">
      <c r="A470" s="1071"/>
      <c r="B470" s="996"/>
      <c r="C470" s="997"/>
      <c r="D470" s="974"/>
      <c r="E470" s="1245"/>
      <c r="F470" s="964"/>
    </row>
    <row r="471" spans="1:7">
      <c r="A471" s="1071" t="s">
        <v>951</v>
      </c>
      <c r="B471" s="996" t="s">
        <v>409</v>
      </c>
      <c r="C471" s="997" t="s">
        <v>739</v>
      </c>
      <c r="D471" s="974">
        <v>1</v>
      </c>
      <c r="E471" s="1245"/>
      <c r="F471" s="964">
        <f>D471*E471</f>
        <v>0</v>
      </c>
    </row>
    <row r="472" spans="1:7">
      <c r="A472" s="1071"/>
      <c r="B472" s="996"/>
      <c r="C472" s="997"/>
      <c r="D472" s="974"/>
      <c r="E472" s="1245"/>
      <c r="F472" s="964"/>
    </row>
    <row r="473" spans="1:7" ht="30">
      <c r="A473" s="1071" t="s">
        <v>953</v>
      </c>
      <c r="B473" s="996" t="s">
        <v>410</v>
      </c>
      <c r="C473" s="997" t="s">
        <v>739</v>
      </c>
      <c r="D473" s="974">
        <v>1</v>
      </c>
      <c r="E473" s="1245"/>
      <c r="F473" s="964">
        <f>D473*E473</f>
        <v>0</v>
      </c>
    </row>
    <row r="474" spans="1:7">
      <c r="A474" s="1071"/>
      <c r="B474" s="996"/>
      <c r="C474" s="997"/>
      <c r="D474" s="974"/>
      <c r="E474" s="1245"/>
      <c r="F474" s="964"/>
    </row>
    <row r="475" spans="1:7" s="946" customFormat="1" ht="60">
      <c r="A475" s="1071" t="s">
        <v>954</v>
      </c>
      <c r="B475" s="996" t="s">
        <v>411</v>
      </c>
      <c r="C475" s="997" t="s">
        <v>739</v>
      </c>
      <c r="D475" s="974">
        <v>1</v>
      </c>
      <c r="E475" s="1245"/>
      <c r="F475" s="964">
        <f>D475*E475</f>
        <v>0</v>
      </c>
    </row>
    <row r="476" spans="1:7" s="946" customFormat="1">
      <c r="A476" s="1071"/>
      <c r="B476" s="996"/>
      <c r="C476" s="997"/>
      <c r="D476" s="974"/>
      <c r="E476" s="1245"/>
      <c r="F476" s="964"/>
    </row>
    <row r="477" spans="1:7" s="946" customFormat="1" ht="57" customHeight="1">
      <c r="A477" s="1071" t="s">
        <v>958</v>
      </c>
      <c r="B477" s="996" t="s">
        <v>412</v>
      </c>
      <c r="C477" s="997" t="s">
        <v>739</v>
      </c>
      <c r="D477" s="974">
        <v>1</v>
      </c>
      <c r="E477" s="1245"/>
      <c r="F477" s="964">
        <f>D477*E477</f>
        <v>0</v>
      </c>
    </row>
    <row r="478" spans="1:7" s="949" customFormat="1">
      <c r="A478" s="1071"/>
      <c r="B478" s="996"/>
      <c r="C478" s="1078"/>
      <c r="D478" s="1077"/>
      <c r="E478" s="1273"/>
      <c r="F478" s="964"/>
      <c r="G478" s="1034"/>
    </row>
    <row r="479" spans="1:7" s="949" customFormat="1">
      <c r="A479" s="1071" t="s">
        <v>959</v>
      </c>
      <c r="B479" s="996" t="s">
        <v>413</v>
      </c>
      <c r="C479" s="1078"/>
      <c r="D479" s="1077"/>
      <c r="E479" s="1273"/>
      <c r="F479" s="964"/>
    </row>
    <row r="480" spans="1:7" s="949" customFormat="1" ht="15.75" thickBot="1">
      <c r="A480" s="1071"/>
      <c r="B480" s="996"/>
      <c r="C480" s="1078" t="s">
        <v>739</v>
      </c>
      <c r="D480" s="1077">
        <v>1</v>
      </c>
      <c r="E480" s="1273"/>
      <c r="F480" s="964">
        <f>D480*E480</f>
        <v>0</v>
      </c>
      <c r="G480" s="1034"/>
    </row>
    <row r="481" spans="1:15" s="1032" customFormat="1">
      <c r="A481" s="1079"/>
      <c r="B481" s="1080"/>
      <c r="C481" s="1081"/>
      <c r="D481" s="1082"/>
      <c r="E481" s="1274" t="s">
        <v>634</v>
      </c>
      <c r="F481" s="1083">
        <f>SUM(F379:F480)</f>
        <v>0</v>
      </c>
      <c r="G481" s="1041"/>
      <c r="H481" s="946"/>
      <c r="I481" s="946"/>
      <c r="J481" s="946"/>
      <c r="K481" s="946"/>
      <c r="L481" s="946"/>
      <c r="M481" s="946"/>
      <c r="N481" s="946"/>
      <c r="O481" s="946"/>
    </row>
    <row r="482" spans="1:15" s="1032" customFormat="1">
      <c r="A482" s="1084"/>
      <c r="B482" s="1056"/>
      <c r="C482" s="1085"/>
      <c r="D482" s="956"/>
      <c r="E482" s="1275"/>
      <c r="F482" s="1086"/>
      <c r="G482" s="1041"/>
      <c r="H482" s="946"/>
      <c r="I482" s="946"/>
      <c r="J482" s="946"/>
      <c r="K482" s="946"/>
      <c r="L482" s="946"/>
      <c r="M482" s="946"/>
      <c r="N482" s="946"/>
      <c r="O482" s="946"/>
    </row>
    <row r="483" spans="1:15" s="1032" customFormat="1" ht="15.75" thickBot="1">
      <c r="A483" s="1084"/>
      <c r="B483" s="1056"/>
      <c r="C483" s="1085"/>
      <c r="D483" s="956"/>
      <c r="E483" s="1275"/>
      <c r="F483" s="1086"/>
      <c r="G483" s="1041"/>
      <c r="H483" s="946"/>
      <c r="I483" s="946"/>
      <c r="J483" s="946"/>
      <c r="K483" s="946"/>
      <c r="L483" s="946"/>
      <c r="M483" s="946"/>
      <c r="N483" s="946"/>
      <c r="O483" s="946"/>
    </row>
    <row r="484" spans="1:15" s="949" customFormat="1" ht="30.75" thickTop="1">
      <c r="A484" s="987"/>
      <c r="B484" s="987" t="s">
        <v>414</v>
      </c>
      <c r="C484" s="988" t="s">
        <v>677</v>
      </c>
      <c r="D484" s="988" t="s">
        <v>678</v>
      </c>
      <c r="E484" s="1253" t="s">
        <v>679</v>
      </c>
      <c r="F484" s="988" t="s">
        <v>680</v>
      </c>
    </row>
    <row r="485" spans="1:15" ht="60">
      <c r="A485" s="1071" t="s">
        <v>945</v>
      </c>
      <c r="B485" s="1042" t="s">
        <v>415</v>
      </c>
      <c r="C485" s="997"/>
      <c r="D485" s="974"/>
      <c r="E485" s="1245"/>
      <c r="F485" s="964"/>
    </row>
    <row r="486" spans="1:15" s="945" customFormat="1" ht="17.25">
      <c r="B486" s="1072" t="s">
        <v>1056</v>
      </c>
      <c r="E486" s="1272"/>
    </row>
    <row r="487" spans="1:15" s="945" customFormat="1">
      <c r="B487" s="1072" t="s">
        <v>350</v>
      </c>
      <c r="E487" s="1272"/>
    </row>
    <row r="488" spans="1:15" s="945" customFormat="1">
      <c r="B488" s="1072" t="s">
        <v>416</v>
      </c>
      <c r="E488" s="1272"/>
    </row>
    <row r="489" spans="1:15" s="1054" customFormat="1">
      <c r="A489" s="1071"/>
      <c r="B489" s="996" t="s">
        <v>352</v>
      </c>
      <c r="C489" s="997"/>
      <c r="D489" s="974"/>
      <c r="E489" s="1269"/>
      <c r="F489" s="964"/>
    </row>
    <row r="490" spans="1:15" s="1054" customFormat="1" ht="60">
      <c r="A490" s="1071"/>
      <c r="B490" s="996" t="s">
        <v>417</v>
      </c>
      <c r="C490" s="997"/>
      <c r="D490" s="974"/>
      <c r="E490" s="1269"/>
      <c r="F490" s="964"/>
    </row>
    <row r="491" spans="1:15" s="945" customFormat="1" ht="17.25">
      <c r="B491" s="1072" t="s">
        <v>1057</v>
      </c>
      <c r="E491" s="1272"/>
    </row>
    <row r="492" spans="1:15" s="945" customFormat="1">
      <c r="B492" s="1072" t="s">
        <v>354</v>
      </c>
      <c r="E492" s="1272"/>
    </row>
    <row r="493" spans="1:15" s="945" customFormat="1">
      <c r="B493" s="1072" t="s">
        <v>418</v>
      </c>
      <c r="E493" s="1272"/>
    </row>
    <row r="494" spans="1:15" s="945" customFormat="1">
      <c r="B494" s="1072" t="s">
        <v>356</v>
      </c>
      <c r="E494" s="1272"/>
    </row>
    <row r="495" spans="1:15" s="945" customFormat="1">
      <c r="B495" s="1072" t="s">
        <v>357</v>
      </c>
      <c r="E495" s="1272"/>
    </row>
    <row r="496" spans="1:15" s="945" customFormat="1" ht="14.25" customHeight="1">
      <c r="B496" s="1042" t="s">
        <v>358</v>
      </c>
      <c r="E496" s="1272"/>
    </row>
    <row r="497" spans="2:5" s="945" customFormat="1">
      <c r="B497" s="1042" t="s">
        <v>359</v>
      </c>
      <c r="E497" s="1272"/>
    </row>
    <row r="498" spans="2:5" s="945" customFormat="1">
      <c r="B498" s="1042" t="s">
        <v>360</v>
      </c>
      <c r="E498" s="1272"/>
    </row>
    <row r="499" spans="2:5" s="945" customFormat="1" ht="30">
      <c r="B499" s="1045" t="s">
        <v>419</v>
      </c>
      <c r="E499" s="1272"/>
    </row>
    <row r="500" spans="2:5" s="945" customFormat="1">
      <c r="B500" s="1072" t="s">
        <v>420</v>
      </c>
      <c r="E500" s="1272"/>
    </row>
    <row r="501" spans="2:5" s="945" customFormat="1" ht="75">
      <c r="B501" s="1073" t="s">
        <v>363</v>
      </c>
      <c r="E501" s="1272"/>
    </row>
    <row r="502" spans="2:5" s="945" customFormat="1">
      <c r="B502" s="1072" t="s">
        <v>364</v>
      </c>
      <c r="E502" s="1272"/>
    </row>
    <row r="503" spans="2:5" s="945" customFormat="1">
      <c r="B503" s="1072" t="s">
        <v>365</v>
      </c>
      <c r="E503" s="1272"/>
    </row>
    <row r="504" spans="2:5" s="945" customFormat="1">
      <c r="B504" s="1072" t="s">
        <v>366</v>
      </c>
      <c r="E504" s="1272"/>
    </row>
    <row r="505" spans="2:5" s="945" customFormat="1">
      <c r="B505" s="1072" t="s">
        <v>367</v>
      </c>
      <c r="E505" s="1272"/>
    </row>
    <row r="506" spans="2:5" s="945" customFormat="1">
      <c r="B506" s="1072" t="s">
        <v>368</v>
      </c>
      <c r="E506" s="1272"/>
    </row>
    <row r="507" spans="2:5" s="945" customFormat="1" ht="17.25" customHeight="1">
      <c r="B507" s="1045" t="s">
        <v>421</v>
      </c>
      <c r="E507" s="1272"/>
    </row>
    <row r="508" spans="2:5" s="945" customFormat="1">
      <c r="B508" s="1072" t="s">
        <v>370</v>
      </c>
      <c r="E508" s="1272"/>
    </row>
    <row r="509" spans="2:5" s="945" customFormat="1">
      <c r="B509" s="1072" t="s">
        <v>371</v>
      </c>
      <c r="E509" s="1272"/>
    </row>
    <row r="510" spans="2:5" s="945" customFormat="1">
      <c r="B510" s="1072" t="s">
        <v>372</v>
      </c>
      <c r="E510" s="1272"/>
    </row>
    <row r="511" spans="2:5" s="945" customFormat="1">
      <c r="B511" s="1072" t="s">
        <v>422</v>
      </c>
      <c r="E511" s="1272"/>
    </row>
    <row r="512" spans="2:5" s="945" customFormat="1">
      <c r="B512" s="1072" t="s">
        <v>423</v>
      </c>
      <c r="E512" s="1272"/>
    </row>
    <row r="513" spans="1:6" s="945" customFormat="1">
      <c r="B513" s="1072" t="s">
        <v>373</v>
      </c>
      <c r="E513" s="1272"/>
    </row>
    <row r="514" spans="1:6" s="945" customFormat="1">
      <c r="B514" s="1072" t="s">
        <v>374</v>
      </c>
      <c r="E514" s="1272"/>
    </row>
    <row r="515" spans="1:6" s="945" customFormat="1">
      <c r="B515" s="1072" t="s">
        <v>375</v>
      </c>
      <c r="E515" s="1272"/>
    </row>
    <row r="516" spans="1:6" s="945" customFormat="1">
      <c r="B516" s="1072" t="s">
        <v>424</v>
      </c>
      <c r="E516" s="1272"/>
    </row>
    <row r="517" spans="1:6" s="945" customFormat="1">
      <c r="B517" s="1072" t="s">
        <v>425</v>
      </c>
      <c r="E517" s="1272"/>
    </row>
    <row r="518" spans="1:6" s="945" customFormat="1">
      <c r="B518" s="1072" t="s">
        <v>378</v>
      </c>
      <c r="E518" s="1272"/>
    </row>
    <row r="519" spans="1:6" s="945" customFormat="1">
      <c r="B519" s="1072" t="s">
        <v>379</v>
      </c>
      <c r="E519" s="1272"/>
    </row>
    <row r="520" spans="1:6" s="945" customFormat="1">
      <c r="B520" s="1072" t="s">
        <v>380</v>
      </c>
      <c r="E520" s="1272"/>
    </row>
    <row r="521" spans="1:6" s="945" customFormat="1" ht="30">
      <c r="B521" s="1072" t="s">
        <v>381</v>
      </c>
      <c r="E521" s="1272"/>
    </row>
    <row r="522" spans="1:6" s="945" customFormat="1">
      <c r="B522" s="1072"/>
      <c r="E522" s="1272"/>
    </row>
    <row r="523" spans="1:6" s="945" customFormat="1" ht="60">
      <c r="B523" s="992" t="s">
        <v>426</v>
      </c>
      <c r="E523" s="1272"/>
    </row>
    <row r="524" spans="1:6" s="945" customFormat="1">
      <c r="B524" s="1072" t="s">
        <v>383</v>
      </c>
      <c r="E524" s="1272"/>
    </row>
    <row r="525" spans="1:6" s="945" customFormat="1">
      <c r="B525" s="945" t="s">
        <v>384</v>
      </c>
      <c r="E525" s="1272"/>
    </row>
    <row r="526" spans="1:6" s="945" customFormat="1">
      <c r="B526" s="945" t="s">
        <v>385</v>
      </c>
      <c r="E526" s="1272"/>
    </row>
    <row r="527" spans="1:6" s="945" customFormat="1" ht="30">
      <c r="B527" s="992" t="s">
        <v>551</v>
      </c>
      <c r="E527" s="1272"/>
    </row>
    <row r="528" spans="1:6">
      <c r="A528" s="1071"/>
      <c r="B528" s="992" t="s">
        <v>552</v>
      </c>
      <c r="C528" s="997"/>
      <c r="D528" s="974"/>
      <c r="E528" s="1245"/>
      <c r="F528" s="964"/>
    </row>
    <row r="529" spans="1:6">
      <c r="A529" s="1071"/>
      <c r="B529" s="992" t="s">
        <v>553</v>
      </c>
      <c r="C529" s="997"/>
      <c r="D529" s="974"/>
      <c r="E529" s="1245"/>
      <c r="F529" s="964"/>
    </row>
    <row r="530" spans="1:6">
      <c r="A530" s="1071"/>
      <c r="B530" s="992" t="s">
        <v>427</v>
      </c>
      <c r="C530" s="997"/>
      <c r="D530" s="974"/>
      <c r="E530" s="1245"/>
      <c r="F530" s="964"/>
    </row>
    <row r="531" spans="1:6" ht="30">
      <c r="A531" s="1071"/>
      <c r="B531" s="992" t="s">
        <v>555</v>
      </c>
      <c r="C531" s="997"/>
      <c r="D531" s="974"/>
      <c r="E531" s="1245"/>
      <c r="F531" s="964"/>
    </row>
    <row r="532" spans="1:6">
      <c r="A532" s="1071"/>
      <c r="B532" s="992" t="s">
        <v>556</v>
      </c>
      <c r="C532" s="997"/>
      <c r="D532" s="974"/>
      <c r="E532" s="1245"/>
      <c r="F532" s="964"/>
    </row>
    <row r="533" spans="1:6" ht="30">
      <c r="A533" s="1071"/>
      <c r="B533" s="992" t="s">
        <v>281</v>
      </c>
      <c r="C533" s="997"/>
      <c r="D533" s="974"/>
      <c r="E533" s="1245"/>
      <c r="F533" s="964"/>
    </row>
    <row r="534" spans="1:6">
      <c r="A534" s="1071"/>
      <c r="B534" s="992" t="s">
        <v>282</v>
      </c>
      <c r="C534" s="997"/>
      <c r="D534" s="974"/>
      <c r="E534" s="1245"/>
      <c r="F534" s="964"/>
    </row>
    <row r="535" spans="1:6">
      <c r="A535" s="1071"/>
      <c r="B535" s="992" t="s">
        <v>283</v>
      </c>
      <c r="C535" s="997"/>
      <c r="D535" s="974"/>
      <c r="E535" s="1245"/>
      <c r="F535" s="964"/>
    </row>
    <row r="536" spans="1:6">
      <c r="A536" s="1071"/>
      <c r="B536" s="992" t="s">
        <v>284</v>
      </c>
      <c r="C536" s="997"/>
      <c r="D536" s="974"/>
      <c r="E536" s="1245"/>
      <c r="F536" s="964"/>
    </row>
    <row r="537" spans="1:6" ht="45">
      <c r="A537" s="1071"/>
      <c r="B537" s="992" t="s">
        <v>285</v>
      </c>
      <c r="C537" s="997"/>
      <c r="D537" s="974"/>
      <c r="E537" s="1245"/>
      <c r="F537" s="964"/>
    </row>
    <row r="538" spans="1:6" ht="30">
      <c r="A538" s="1071"/>
      <c r="B538" s="992" t="s">
        <v>286</v>
      </c>
      <c r="C538" s="997"/>
      <c r="D538" s="974"/>
      <c r="E538" s="1245"/>
      <c r="F538" s="964"/>
    </row>
    <row r="539" spans="1:6" ht="30">
      <c r="A539" s="1071"/>
      <c r="B539" s="992" t="s">
        <v>557</v>
      </c>
      <c r="C539" s="997"/>
      <c r="D539" s="974"/>
      <c r="E539" s="1245"/>
      <c r="F539" s="964"/>
    </row>
    <row r="540" spans="1:6">
      <c r="A540" s="1071"/>
      <c r="B540" s="992" t="s">
        <v>558</v>
      </c>
      <c r="C540" s="997"/>
      <c r="D540" s="974"/>
      <c r="E540" s="1245"/>
      <c r="F540" s="964"/>
    </row>
    <row r="541" spans="1:6" ht="30">
      <c r="A541" s="1071"/>
      <c r="B541" s="992" t="s">
        <v>428</v>
      </c>
      <c r="C541" s="997"/>
      <c r="D541" s="974"/>
      <c r="E541" s="1245"/>
      <c r="F541" s="964"/>
    </row>
    <row r="542" spans="1:6">
      <c r="A542" s="1071"/>
      <c r="B542" s="992" t="s">
        <v>429</v>
      </c>
      <c r="C542" s="997"/>
      <c r="D542" s="974"/>
      <c r="E542" s="1245"/>
      <c r="F542" s="964"/>
    </row>
    <row r="543" spans="1:6" ht="30">
      <c r="A543" s="1071"/>
      <c r="B543" s="992" t="s">
        <v>540</v>
      </c>
      <c r="C543" s="997"/>
      <c r="D543" s="974"/>
      <c r="E543" s="1245"/>
      <c r="F543" s="964"/>
    </row>
    <row r="544" spans="1:6">
      <c r="A544" s="1071"/>
      <c r="B544" s="992" t="s">
        <v>541</v>
      </c>
      <c r="C544" s="997"/>
      <c r="D544" s="974"/>
      <c r="E544" s="1245"/>
      <c r="F544" s="964"/>
    </row>
    <row r="545" spans="1:6">
      <c r="A545" s="1071"/>
      <c r="B545" s="1076" t="s">
        <v>542</v>
      </c>
      <c r="C545" s="997"/>
      <c r="D545" s="974"/>
      <c r="E545" s="1245"/>
      <c r="F545" s="964"/>
    </row>
    <row r="546" spans="1:6">
      <c r="A546" s="1071"/>
      <c r="B546" s="992" t="s">
        <v>543</v>
      </c>
      <c r="C546" s="997"/>
      <c r="D546" s="974"/>
      <c r="E546" s="1245"/>
      <c r="F546" s="964"/>
    </row>
    <row r="547" spans="1:6" ht="30">
      <c r="A547" s="1071"/>
      <c r="B547" s="992" t="s">
        <v>559</v>
      </c>
      <c r="C547" s="997"/>
      <c r="D547" s="974"/>
      <c r="E547" s="1245"/>
      <c r="F547" s="964"/>
    </row>
    <row r="548" spans="1:6">
      <c r="A548" s="1071"/>
      <c r="B548" s="992" t="s">
        <v>560</v>
      </c>
      <c r="C548" s="997"/>
      <c r="D548" s="974"/>
      <c r="E548" s="1245"/>
      <c r="F548" s="964"/>
    </row>
    <row r="549" spans="1:6" ht="30">
      <c r="A549" s="1071"/>
      <c r="B549" s="992" t="s">
        <v>229</v>
      </c>
      <c r="C549" s="997"/>
      <c r="D549" s="974"/>
      <c r="E549" s="1245"/>
      <c r="F549" s="964"/>
    </row>
    <row r="550" spans="1:6">
      <c r="A550" s="1071"/>
      <c r="B550" s="992" t="s">
        <v>230</v>
      </c>
      <c r="C550" s="997"/>
      <c r="D550" s="974"/>
      <c r="E550" s="1245"/>
      <c r="F550" s="964"/>
    </row>
    <row r="551" spans="1:6" ht="45">
      <c r="A551" s="1071"/>
      <c r="B551" s="992" t="s">
        <v>430</v>
      </c>
      <c r="C551" s="997"/>
      <c r="D551" s="974"/>
      <c r="E551" s="1245"/>
      <c r="F551" s="964"/>
    </row>
    <row r="552" spans="1:6">
      <c r="A552" s="1071"/>
      <c r="B552" s="992" t="s">
        <v>545</v>
      </c>
      <c r="C552" s="997"/>
      <c r="D552" s="974"/>
      <c r="E552" s="1245"/>
      <c r="F552" s="964"/>
    </row>
    <row r="553" spans="1:6">
      <c r="A553" s="1071"/>
      <c r="B553" s="992" t="s">
        <v>431</v>
      </c>
      <c r="C553" s="997"/>
      <c r="D553" s="974"/>
      <c r="E553" s="1245"/>
      <c r="F553" s="964"/>
    </row>
    <row r="554" spans="1:6" ht="30">
      <c r="A554" s="1071"/>
      <c r="B554" s="992" t="s">
        <v>547</v>
      </c>
      <c r="C554" s="997"/>
      <c r="D554" s="974"/>
      <c r="E554" s="1245"/>
      <c r="F554" s="964"/>
    </row>
    <row r="555" spans="1:6">
      <c r="A555" s="1071"/>
      <c r="B555" s="992" t="s">
        <v>548</v>
      </c>
      <c r="C555" s="997"/>
      <c r="D555" s="974"/>
      <c r="E555" s="1245"/>
      <c r="F555" s="964"/>
    </row>
    <row r="556" spans="1:6" ht="30">
      <c r="A556" s="1071"/>
      <c r="B556" s="992" t="s">
        <v>547</v>
      </c>
      <c r="C556" s="997"/>
      <c r="D556" s="974"/>
      <c r="E556" s="1245"/>
      <c r="F556" s="964"/>
    </row>
    <row r="557" spans="1:6">
      <c r="A557" s="1071"/>
      <c r="B557" s="992" t="s">
        <v>548</v>
      </c>
      <c r="C557" s="997"/>
      <c r="D557" s="974"/>
      <c r="E557" s="1245"/>
      <c r="F557" s="964"/>
    </row>
    <row r="558" spans="1:6">
      <c r="A558" s="1071"/>
      <c r="B558" s="992"/>
      <c r="C558" s="997"/>
      <c r="D558" s="974"/>
      <c r="E558" s="1245"/>
      <c r="F558" s="964"/>
    </row>
    <row r="559" spans="1:6" s="1054" customFormat="1">
      <c r="A559" s="1071"/>
      <c r="B559" s="996" t="s">
        <v>387</v>
      </c>
      <c r="C559" s="997"/>
      <c r="D559" s="974"/>
      <c r="E559" s="1269"/>
      <c r="F559" s="964"/>
    </row>
    <row r="560" spans="1:6">
      <c r="A560" s="1071"/>
      <c r="B560" s="996" t="s">
        <v>388</v>
      </c>
      <c r="C560" s="997" t="s">
        <v>739</v>
      </c>
      <c r="D560" s="974">
        <v>1</v>
      </c>
      <c r="E560" s="1245"/>
      <c r="F560" s="964">
        <f>D560*E560</f>
        <v>0</v>
      </c>
    </row>
    <row r="561" spans="1:6">
      <c r="A561" s="1071"/>
      <c r="B561" s="996"/>
      <c r="C561" s="997"/>
      <c r="D561" s="974"/>
      <c r="E561" s="1245"/>
      <c r="F561" s="964"/>
    </row>
    <row r="562" spans="1:6">
      <c r="A562" s="1071" t="s">
        <v>947</v>
      </c>
      <c r="B562" s="996" t="s">
        <v>389</v>
      </c>
      <c r="C562" s="997"/>
      <c r="D562" s="974"/>
      <c r="E562" s="1245"/>
      <c r="F562" s="964"/>
    </row>
    <row r="563" spans="1:6" ht="75">
      <c r="B563" s="996" t="s">
        <v>390</v>
      </c>
      <c r="C563" s="997" t="s">
        <v>1000</v>
      </c>
      <c r="D563" s="1087">
        <v>620</v>
      </c>
      <c r="E563" s="1245"/>
      <c r="F563" s="964">
        <f>D563*E563</f>
        <v>0</v>
      </c>
    </row>
    <row r="564" spans="1:6">
      <c r="A564" s="1071"/>
      <c r="B564" s="996"/>
      <c r="C564" s="997"/>
      <c r="D564" s="974"/>
      <c r="E564" s="1245"/>
      <c r="F564" s="964"/>
    </row>
    <row r="565" spans="1:6">
      <c r="A565" s="1071" t="s">
        <v>949</v>
      </c>
      <c r="B565" s="996" t="s">
        <v>391</v>
      </c>
      <c r="C565" s="997"/>
      <c r="D565" s="974"/>
      <c r="E565" s="1245"/>
      <c r="F565" s="964"/>
    </row>
    <row r="566" spans="1:6" ht="42.75" customHeight="1">
      <c r="B566" s="996" t="s">
        <v>392</v>
      </c>
      <c r="C566" s="997"/>
      <c r="D566" s="974"/>
      <c r="E566" s="1245"/>
      <c r="F566" s="964"/>
    </row>
    <row r="567" spans="1:6" ht="17.25">
      <c r="B567" s="996" t="s">
        <v>393</v>
      </c>
      <c r="C567" s="997" t="s">
        <v>1055</v>
      </c>
      <c r="D567" s="974">
        <v>6</v>
      </c>
      <c r="E567" s="1245"/>
      <c r="F567" s="964">
        <f>D567*E567</f>
        <v>0</v>
      </c>
    </row>
    <row r="568" spans="1:6" ht="17.25">
      <c r="B568" s="996" t="s">
        <v>394</v>
      </c>
      <c r="C568" s="997" t="s">
        <v>1055</v>
      </c>
      <c r="D568" s="974">
        <v>31</v>
      </c>
      <c r="E568" s="1245"/>
      <c r="F568" s="964">
        <f>D568*E568</f>
        <v>0</v>
      </c>
    </row>
    <row r="569" spans="1:6" ht="14.25" customHeight="1">
      <c r="A569" s="1071"/>
      <c r="B569" s="996"/>
      <c r="C569" s="997"/>
      <c r="D569" s="974"/>
      <c r="E569" s="1245"/>
      <c r="F569" s="964"/>
    </row>
    <row r="570" spans="1:6">
      <c r="A570" s="1071" t="s">
        <v>951</v>
      </c>
      <c r="B570" s="996" t="s">
        <v>395</v>
      </c>
      <c r="C570" s="997"/>
      <c r="D570" s="974"/>
      <c r="E570" s="1245"/>
      <c r="F570" s="964"/>
    </row>
    <row r="571" spans="1:6" ht="60">
      <c r="A571" s="1071"/>
      <c r="B571" s="1077" t="s">
        <v>396</v>
      </c>
      <c r="C571" s="997"/>
      <c r="D571" s="974"/>
      <c r="E571" s="1245"/>
      <c r="F571" s="964"/>
    </row>
    <row r="572" spans="1:6">
      <c r="A572" s="1071"/>
      <c r="B572" s="996" t="s">
        <v>432</v>
      </c>
      <c r="C572" s="997" t="s">
        <v>957</v>
      </c>
      <c r="D572" s="974">
        <v>19</v>
      </c>
      <c r="E572" s="1245"/>
      <c r="F572" s="964">
        <f>D572*E572</f>
        <v>0</v>
      </c>
    </row>
    <row r="573" spans="1:6">
      <c r="A573" s="1071"/>
      <c r="B573" s="996"/>
      <c r="C573" s="997"/>
      <c r="D573" s="974"/>
      <c r="E573" s="1245"/>
      <c r="F573" s="964"/>
    </row>
    <row r="574" spans="1:6" ht="45">
      <c r="A574" s="1071"/>
      <c r="B574" s="996" t="s">
        <v>433</v>
      </c>
      <c r="C574" s="997" t="s">
        <v>957</v>
      </c>
      <c r="D574" s="974">
        <v>1</v>
      </c>
      <c r="E574" s="1245"/>
      <c r="F574" s="964">
        <f>D574*E574</f>
        <v>0</v>
      </c>
    </row>
    <row r="575" spans="1:6">
      <c r="A575" s="1071"/>
      <c r="B575" s="1077"/>
      <c r="C575" s="997" t="s">
        <v>957</v>
      </c>
      <c r="D575" s="974">
        <v>2</v>
      </c>
      <c r="E575" s="1245"/>
      <c r="F575" s="964">
        <f>D575*E575</f>
        <v>0</v>
      </c>
    </row>
    <row r="576" spans="1:6">
      <c r="A576" s="1071"/>
      <c r="B576" s="996"/>
      <c r="C576" s="997"/>
      <c r="D576" s="974"/>
      <c r="E576" s="1245"/>
      <c r="F576" s="964"/>
    </row>
    <row r="577" spans="1:15">
      <c r="A577" s="1071" t="s">
        <v>953</v>
      </c>
      <c r="B577" s="996" t="s">
        <v>409</v>
      </c>
      <c r="C577" s="997" t="s">
        <v>739</v>
      </c>
      <c r="D577" s="974">
        <v>1</v>
      </c>
      <c r="E577" s="1245"/>
      <c r="F577" s="964">
        <f>D577*E577</f>
        <v>0</v>
      </c>
    </row>
    <row r="578" spans="1:15">
      <c r="A578" s="1071"/>
      <c r="B578" s="996"/>
      <c r="C578" s="997"/>
      <c r="D578" s="974"/>
      <c r="E578" s="1245"/>
      <c r="F578" s="964"/>
    </row>
    <row r="579" spans="1:15" ht="30">
      <c r="A579" s="1071" t="s">
        <v>954</v>
      </c>
      <c r="B579" s="996" t="s">
        <v>410</v>
      </c>
      <c r="C579" s="997" t="s">
        <v>739</v>
      </c>
      <c r="D579" s="974">
        <v>1</v>
      </c>
      <c r="E579" s="1245"/>
      <c r="F579" s="964">
        <f>D579*E579</f>
        <v>0</v>
      </c>
    </row>
    <row r="580" spans="1:15">
      <c r="A580" s="1071"/>
      <c r="B580" s="996"/>
      <c r="C580" s="997"/>
      <c r="D580" s="974"/>
      <c r="E580" s="1245"/>
      <c r="F580" s="964"/>
    </row>
    <row r="581" spans="1:15" s="946" customFormat="1" ht="60">
      <c r="A581" s="1071" t="s">
        <v>958</v>
      </c>
      <c r="B581" s="996" t="s">
        <v>434</v>
      </c>
      <c r="C581" s="997" t="s">
        <v>739</v>
      </c>
      <c r="D581" s="974">
        <v>1</v>
      </c>
      <c r="E581" s="1245"/>
      <c r="F581" s="964">
        <f>D581*E581</f>
        <v>0</v>
      </c>
    </row>
    <row r="582" spans="1:15" s="946" customFormat="1">
      <c r="A582" s="1071"/>
      <c r="B582" s="996"/>
      <c r="C582" s="997"/>
      <c r="D582" s="974"/>
      <c r="E582" s="1245"/>
      <c r="F582" s="964"/>
    </row>
    <row r="583" spans="1:15" s="946" customFormat="1" ht="57" customHeight="1">
      <c r="A583" s="1071" t="s">
        <v>959</v>
      </c>
      <c r="B583" s="996" t="s">
        <v>412</v>
      </c>
      <c r="C583" s="997" t="s">
        <v>739</v>
      </c>
      <c r="D583" s="974">
        <v>1</v>
      </c>
      <c r="E583" s="1245"/>
      <c r="F583" s="964">
        <f>D583*E583</f>
        <v>0</v>
      </c>
    </row>
    <row r="584" spans="1:15" s="949" customFormat="1">
      <c r="A584" s="1071"/>
      <c r="B584" s="996"/>
      <c r="C584" s="1078"/>
      <c r="D584" s="1077"/>
      <c r="E584" s="1273"/>
      <c r="F584" s="964"/>
      <c r="G584" s="1034"/>
    </row>
    <row r="585" spans="1:15" s="949" customFormat="1" ht="15.75" thickBot="1">
      <c r="A585" s="1071" t="s">
        <v>960</v>
      </c>
      <c r="B585" s="996" t="s">
        <v>413</v>
      </c>
      <c r="C585" s="997" t="s">
        <v>739</v>
      </c>
      <c r="D585" s="974">
        <v>1</v>
      </c>
      <c r="E585" s="1245"/>
      <c r="F585" s="964">
        <f>D585*E585</f>
        <v>0</v>
      </c>
    </row>
    <row r="586" spans="1:15" s="1032" customFormat="1">
      <c r="A586" s="1079"/>
      <c r="B586" s="1080"/>
      <c r="C586" s="1081"/>
      <c r="D586" s="1082"/>
      <c r="E586" s="1274" t="s">
        <v>634</v>
      </c>
      <c r="F586" s="1083">
        <f>SUM(F485:F585)</f>
        <v>0</v>
      </c>
      <c r="G586" s="1041"/>
      <c r="H586" s="946"/>
      <c r="I586" s="946"/>
      <c r="J586" s="946"/>
      <c r="K586" s="946"/>
      <c r="L586" s="946"/>
      <c r="M586" s="946"/>
      <c r="N586" s="946"/>
      <c r="O586" s="946"/>
    </row>
    <row r="587" spans="1:15" s="1032" customFormat="1">
      <c r="A587" s="1084"/>
      <c r="B587" s="1056"/>
      <c r="C587" s="1085"/>
      <c r="D587" s="956"/>
      <c r="E587" s="1275"/>
      <c r="F587" s="1086"/>
      <c r="G587" s="1041"/>
      <c r="H587" s="946"/>
      <c r="I587" s="946"/>
      <c r="J587" s="946"/>
      <c r="K587" s="946"/>
      <c r="L587" s="946"/>
      <c r="M587" s="946"/>
      <c r="N587" s="946"/>
      <c r="O587" s="946"/>
    </row>
    <row r="588" spans="1:15" s="1032" customFormat="1" ht="15.75" thickBot="1">
      <c r="A588" s="1084"/>
      <c r="B588" s="1056"/>
      <c r="C588" s="1085"/>
      <c r="D588" s="956"/>
      <c r="E588" s="1275"/>
      <c r="F588" s="1086"/>
      <c r="G588" s="1041"/>
      <c r="H588" s="946"/>
      <c r="I588" s="946"/>
      <c r="J588" s="946"/>
      <c r="K588" s="946"/>
      <c r="L588" s="946"/>
      <c r="M588" s="946"/>
      <c r="N588" s="946"/>
      <c r="O588" s="946"/>
    </row>
    <row r="589" spans="1:15" s="949" customFormat="1" ht="30.75" thickTop="1">
      <c r="A589" s="987"/>
      <c r="B589" s="987" t="s">
        <v>435</v>
      </c>
      <c r="C589" s="988" t="s">
        <v>677</v>
      </c>
      <c r="D589" s="988" t="s">
        <v>678</v>
      </c>
      <c r="E589" s="1253" t="s">
        <v>679</v>
      </c>
      <c r="F589" s="988" t="s">
        <v>680</v>
      </c>
    </row>
    <row r="590" spans="1:15" ht="60">
      <c r="A590" s="1071" t="s">
        <v>945</v>
      </c>
      <c r="B590" s="1042" t="s">
        <v>415</v>
      </c>
      <c r="C590" s="997"/>
      <c r="D590" s="974"/>
      <c r="E590" s="1245"/>
      <c r="F590" s="964"/>
    </row>
    <row r="591" spans="1:15" s="945" customFormat="1" ht="17.25">
      <c r="B591" s="1072" t="s">
        <v>1058</v>
      </c>
      <c r="E591" s="1272"/>
    </row>
    <row r="592" spans="1:15" s="945" customFormat="1">
      <c r="B592" s="1072" t="s">
        <v>350</v>
      </c>
      <c r="E592" s="1272"/>
    </row>
    <row r="593" spans="1:6" s="945" customFormat="1">
      <c r="B593" s="1072" t="s">
        <v>436</v>
      </c>
      <c r="E593" s="1272"/>
    </row>
    <row r="594" spans="1:6" s="1054" customFormat="1">
      <c r="A594" s="1071"/>
      <c r="B594" s="996" t="s">
        <v>352</v>
      </c>
      <c r="C594" s="997"/>
      <c r="D594" s="974"/>
      <c r="E594" s="1269"/>
      <c r="F594" s="964"/>
    </row>
    <row r="595" spans="1:6" s="1054" customFormat="1" ht="60">
      <c r="A595" s="1071"/>
      <c r="B595" s="996" t="s">
        <v>417</v>
      </c>
      <c r="C595" s="997"/>
      <c r="D595" s="974"/>
      <c r="E595" s="1269"/>
      <c r="F595" s="964"/>
    </row>
    <row r="596" spans="1:6" s="945" customFormat="1" ht="17.25">
      <c r="B596" s="1072" t="s">
        <v>1059</v>
      </c>
      <c r="E596" s="1272"/>
    </row>
    <row r="597" spans="1:6" s="945" customFormat="1">
      <c r="B597" s="1072" t="s">
        <v>354</v>
      </c>
      <c r="E597" s="1272"/>
    </row>
    <row r="598" spans="1:6" s="945" customFormat="1">
      <c r="B598" s="1072" t="s">
        <v>437</v>
      </c>
      <c r="E598" s="1272"/>
    </row>
    <row r="599" spans="1:6" s="945" customFormat="1">
      <c r="B599" s="1072" t="s">
        <v>356</v>
      </c>
      <c r="E599" s="1272"/>
    </row>
    <row r="600" spans="1:6" s="945" customFormat="1">
      <c r="B600" s="1072" t="s">
        <v>357</v>
      </c>
      <c r="E600" s="1272"/>
    </row>
    <row r="601" spans="1:6" s="945" customFormat="1" ht="14.25" customHeight="1">
      <c r="B601" s="1042" t="s">
        <v>358</v>
      </c>
      <c r="E601" s="1272"/>
    </row>
    <row r="602" spans="1:6" s="945" customFormat="1">
      <c r="B602" s="1042" t="s">
        <v>359</v>
      </c>
      <c r="E602" s="1272"/>
    </row>
    <row r="603" spans="1:6" s="945" customFormat="1">
      <c r="B603" s="1042" t="s">
        <v>360</v>
      </c>
      <c r="E603" s="1272"/>
    </row>
    <row r="604" spans="1:6" s="945" customFormat="1" ht="30">
      <c r="B604" s="1045" t="s">
        <v>438</v>
      </c>
      <c r="E604" s="1272"/>
    </row>
    <row r="605" spans="1:6" s="945" customFormat="1">
      <c r="B605" s="1072" t="s">
        <v>439</v>
      </c>
      <c r="E605" s="1272"/>
    </row>
    <row r="606" spans="1:6" s="945" customFormat="1" ht="75">
      <c r="B606" s="1073" t="s">
        <v>363</v>
      </c>
      <c r="E606" s="1272"/>
    </row>
    <row r="607" spans="1:6" s="945" customFormat="1">
      <c r="B607" s="1072" t="s">
        <v>364</v>
      </c>
      <c r="E607" s="1272"/>
    </row>
    <row r="608" spans="1:6" s="945" customFormat="1">
      <c r="B608" s="1072" t="s">
        <v>365</v>
      </c>
      <c r="E608" s="1272"/>
    </row>
    <row r="609" spans="2:5" s="945" customFormat="1">
      <c r="B609" s="1072" t="s">
        <v>366</v>
      </c>
      <c r="E609" s="1272"/>
    </row>
    <row r="610" spans="2:5" s="945" customFormat="1">
      <c r="B610" s="1072" t="s">
        <v>367</v>
      </c>
      <c r="E610" s="1272"/>
    </row>
    <row r="611" spans="2:5" s="945" customFormat="1">
      <c r="B611" s="1072" t="s">
        <v>368</v>
      </c>
      <c r="E611" s="1272"/>
    </row>
    <row r="612" spans="2:5" s="945" customFormat="1" ht="17.25" customHeight="1">
      <c r="B612" s="1045" t="s">
        <v>421</v>
      </c>
      <c r="E612" s="1272"/>
    </row>
    <row r="613" spans="2:5" s="945" customFormat="1">
      <c r="B613" s="1072" t="s">
        <v>370</v>
      </c>
      <c r="E613" s="1272"/>
    </row>
    <row r="614" spans="2:5" s="945" customFormat="1">
      <c r="B614" s="1072" t="s">
        <v>371</v>
      </c>
      <c r="E614" s="1272"/>
    </row>
    <row r="615" spans="2:5" s="945" customFormat="1">
      <c r="B615" s="1072" t="s">
        <v>372</v>
      </c>
      <c r="E615" s="1272"/>
    </row>
    <row r="616" spans="2:5" s="945" customFormat="1">
      <c r="B616" s="1072" t="s">
        <v>422</v>
      </c>
      <c r="E616" s="1272"/>
    </row>
    <row r="617" spans="2:5" s="945" customFormat="1">
      <c r="B617" s="1072" t="s">
        <v>423</v>
      </c>
      <c r="E617" s="1272"/>
    </row>
    <row r="618" spans="2:5" s="945" customFormat="1">
      <c r="B618" s="1072" t="s">
        <v>373</v>
      </c>
      <c r="E618" s="1272"/>
    </row>
    <row r="619" spans="2:5" s="945" customFormat="1">
      <c r="B619" s="1072" t="s">
        <v>374</v>
      </c>
      <c r="E619" s="1272"/>
    </row>
    <row r="620" spans="2:5" s="945" customFormat="1">
      <c r="B620" s="1072" t="s">
        <v>375</v>
      </c>
      <c r="E620" s="1272"/>
    </row>
    <row r="621" spans="2:5" s="945" customFormat="1">
      <c r="B621" s="1072" t="s">
        <v>440</v>
      </c>
      <c r="E621" s="1272"/>
    </row>
    <row r="622" spans="2:5" s="945" customFormat="1">
      <c r="B622" s="1072" t="s">
        <v>377</v>
      </c>
      <c r="E622" s="1272"/>
    </row>
    <row r="623" spans="2:5" s="945" customFormat="1">
      <c r="B623" s="1072" t="s">
        <v>441</v>
      </c>
      <c r="E623" s="1272"/>
    </row>
    <row r="624" spans="2:5" s="945" customFormat="1">
      <c r="B624" s="1072" t="s">
        <v>379</v>
      </c>
      <c r="E624" s="1272"/>
    </row>
    <row r="625" spans="1:6" s="945" customFormat="1">
      <c r="B625" s="1072" t="s">
        <v>380</v>
      </c>
      <c r="E625" s="1272"/>
    </row>
    <row r="626" spans="1:6" s="945" customFormat="1" ht="30">
      <c r="B626" s="1072" t="s">
        <v>381</v>
      </c>
      <c r="E626" s="1272"/>
    </row>
    <row r="627" spans="1:6" s="945" customFormat="1">
      <c r="B627" s="1072"/>
      <c r="E627" s="1272"/>
    </row>
    <row r="628" spans="1:6" s="945" customFormat="1" ht="60">
      <c r="B628" s="992" t="s">
        <v>426</v>
      </c>
      <c r="E628" s="1272"/>
    </row>
    <row r="629" spans="1:6" s="945" customFormat="1">
      <c r="B629" s="1072" t="s">
        <v>383</v>
      </c>
      <c r="E629" s="1272"/>
    </row>
    <row r="630" spans="1:6" s="945" customFormat="1">
      <c r="B630" s="945" t="s">
        <v>384</v>
      </c>
      <c r="E630" s="1272"/>
    </row>
    <row r="631" spans="1:6" s="945" customFormat="1">
      <c r="B631" s="945" t="s">
        <v>385</v>
      </c>
      <c r="E631" s="1272"/>
    </row>
    <row r="632" spans="1:6" s="945" customFormat="1" ht="30">
      <c r="B632" s="992" t="s">
        <v>551</v>
      </c>
      <c r="E632" s="1272"/>
    </row>
    <row r="633" spans="1:6">
      <c r="A633" s="1071"/>
      <c r="B633" s="992" t="s">
        <v>552</v>
      </c>
      <c r="C633" s="997"/>
      <c r="D633" s="974"/>
      <c r="E633" s="1245"/>
      <c r="F633" s="964"/>
    </row>
    <row r="634" spans="1:6">
      <c r="A634" s="1071"/>
      <c r="B634" s="992" t="s">
        <v>553</v>
      </c>
      <c r="C634" s="997"/>
      <c r="D634" s="974"/>
      <c r="E634" s="1245"/>
      <c r="F634" s="964"/>
    </row>
    <row r="635" spans="1:6">
      <c r="A635" s="1071"/>
      <c r="B635" s="992" t="s">
        <v>442</v>
      </c>
      <c r="C635" s="997"/>
      <c r="D635" s="974"/>
      <c r="E635" s="1245"/>
      <c r="F635" s="964"/>
    </row>
    <row r="636" spans="1:6" ht="30">
      <c r="A636" s="1071"/>
      <c r="B636" s="992" t="s">
        <v>555</v>
      </c>
      <c r="C636" s="997"/>
      <c r="D636" s="974"/>
      <c r="E636" s="1245"/>
      <c r="F636" s="964"/>
    </row>
    <row r="637" spans="1:6">
      <c r="A637" s="1071"/>
      <c r="B637" s="992" t="s">
        <v>556</v>
      </c>
      <c r="C637" s="997"/>
      <c r="D637" s="974"/>
      <c r="E637" s="1245"/>
      <c r="F637" s="964"/>
    </row>
    <row r="638" spans="1:6" ht="30">
      <c r="A638" s="1071"/>
      <c r="B638" s="992" t="s">
        <v>281</v>
      </c>
      <c r="C638" s="997"/>
      <c r="D638" s="974"/>
      <c r="E638" s="1245"/>
      <c r="F638" s="964"/>
    </row>
    <row r="639" spans="1:6">
      <c r="A639" s="1071"/>
      <c r="B639" s="992" t="s">
        <v>282</v>
      </c>
      <c r="C639" s="997"/>
      <c r="D639" s="974"/>
      <c r="E639" s="1245"/>
      <c r="F639" s="964"/>
    </row>
    <row r="640" spans="1:6">
      <c r="A640" s="1071"/>
      <c r="B640" s="992" t="s">
        <v>283</v>
      </c>
      <c r="C640" s="997"/>
      <c r="D640" s="974"/>
      <c r="E640" s="1245"/>
      <c r="F640" s="964"/>
    </row>
    <row r="641" spans="1:6">
      <c r="A641" s="1071"/>
      <c r="B641" s="992" t="s">
        <v>284</v>
      </c>
      <c r="C641" s="997"/>
      <c r="D641" s="974"/>
      <c r="E641" s="1245"/>
      <c r="F641" s="964"/>
    </row>
    <row r="642" spans="1:6" ht="45">
      <c r="A642" s="1071"/>
      <c r="B642" s="992" t="s">
        <v>285</v>
      </c>
      <c r="C642" s="997"/>
      <c r="D642" s="974"/>
      <c r="E642" s="1245"/>
      <c r="F642" s="964"/>
    </row>
    <row r="643" spans="1:6" ht="30">
      <c r="A643" s="1071"/>
      <c r="B643" s="992" t="s">
        <v>286</v>
      </c>
      <c r="C643" s="997"/>
      <c r="D643" s="974"/>
      <c r="E643" s="1245"/>
      <c r="F643" s="964"/>
    </row>
    <row r="644" spans="1:6" ht="30">
      <c r="A644" s="1071"/>
      <c r="B644" s="992" t="s">
        <v>557</v>
      </c>
      <c r="C644" s="997"/>
      <c r="D644" s="974"/>
      <c r="E644" s="1245"/>
      <c r="F644" s="964"/>
    </row>
    <row r="645" spans="1:6">
      <c r="A645" s="1071"/>
      <c r="B645" s="992" t="s">
        <v>558</v>
      </c>
      <c r="C645" s="997"/>
      <c r="D645" s="974"/>
      <c r="E645" s="1245"/>
      <c r="F645" s="964"/>
    </row>
    <row r="646" spans="1:6" ht="30">
      <c r="A646" s="1071"/>
      <c r="B646" s="992" t="s">
        <v>540</v>
      </c>
      <c r="C646" s="997"/>
      <c r="D646" s="974"/>
      <c r="E646" s="1245"/>
      <c r="F646" s="964"/>
    </row>
    <row r="647" spans="1:6">
      <c r="A647" s="1071"/>
      <c r="B647" s="992" t="s">
        <v>541</v>
      </c>
      <c r="C647" s="997"/>
      <c r="D647" s="974"/>
      <c r="E647" s="1245"/>
      <c r="F647" s="964"/>
    </row>
    <row r="648" spans="1:6">
      <c r="A648" s="1071"/>
      <c r="B648" s="992" t="s">
        <v>542</v>
      </c>
      <c r="C648" s="997"/>
      <c r="D648" s="974"/>
      <c r="E648" s="1245"/>
      <c r="F648" s="964"/>
    </row>
    <row r="649" spans="1:6">
      <c r="A649" s="1071"/>
      <c r="B649" s="992" t="s">
        <v>543</v>
      </c>
      <c r="C649" s="997"/>
      <c r="D649" s="974"/>
      <c r="E649" s="1245"/>
      <c r="F649" s="964"/>
    </row>
    <row r="650" spans="1:6" ht="30">
      <c r="A650" s="1071"/>
      <c r="B650" s="992" t="s">
        <v>559</v>
      </c>
      <c r="C650" s="997"/>
      <c r="D650" s="974"/>
      <c r="E650" s="1245"/>
      <c r="F650" s="964"/>
    </row>
    <row r="651" spans="1:6">
      <c r="A651" s="1071"/>
      <c r="B651" s="992" t="s">
        <v>560</v>
      </c>
      <c r="C651" s="997"/>
      <c r="D651" s="974"/>
      <c r="E651" s="1245"/>
      <c r="F651" s="964"/>
    </row>
    <row r="652" spans="1:6" ht="30">
      <c r="A652" s="1071"/>
      <c r="B652" s="992" t="s">
        <v>229</v>
      </c>
      <c r="C652" s="997"/>
      <c r="D652" s="974"/>
      <c r="E652" s="1245"/>
      <c r="F652" s="964"/>
    </row>
    <row r="653" spans="1:6">
      <c r="A653" s="1071"/>
      <c r="B653" s="992" t="s">
        <v>230</v>
      </c>
      <c r="C653" s="997"/>
      <c r="D653" s="974"/>
      <c r="E653" s="1245"/>
      <c r="F653" s="964"/>
    </row>
    <row r="654" spans="1:6" ht="45">
      <c r="A654" s="1071"/>
      <c r="B654" s="992" t="s">
        <v>430</v>
      </c>
      <c r="C654" s="997"/>
      <c r="D654" s="974"/>
      <c r="E654" s="1245"/>
      <c r="F654" s="964"/>
    </row>
    <row r="655" spans="1:6">
      <c r="A655" s="1071"/>
      <c r="B655" s="992" t="s">
        <v>545</v>
      </c>
      <c r="C655" s="997"/>
      <c r="D655" s="974"/>
      <c r="E655" s="1245"/>
      <c r="F655" s="964"/>
    </row>
    <row r="656" spans="1:6">
      <c r="A656" s="1071"/>
      <c r="B656" s="992" t="s">
        <v>431</v>
      </c>
      <c r="C656" s="997"/>
      <c r="D656" s="974"/>
      <c r="E656" s="1245"/>
      <c r="F656" s="964"/>
    </row>
    <row r="657" spans="1:6" ht="30">
      <c r="A657" s="1071"/>
      <c r="B657" s="992" t="s">
        <v>547</v>
      </c>
      <c r="C657" s="997"/>
      <c r="D657" s="974"/>
      <c r="E657" s="1245"/>
      <c r="F657" s="964"/>
    </row>
    <row r="658" spans="1:6">
      <c r="A658" s="1071"/>
      <c r="B658" s="992" t="s">
        <v>548</v>
      </c>
      <c r="C658" s="997"/>
      <c r="D658" s="974"/>
      <c r="E658" s="1245"/>
      <c r="F658" s="964"/>
    </row>
    <row r="659" spans="1:6" ht="30">
      <c r="A659" s="1071"/>
      <c r="B659" s="992" t="s">
        <v>547</v>
      </c>
      <c r="C659" s="997"/>
      <c r="D659" s="974"/>
      <c r="E659" s="1245"/>
      <c r="F659" s="964"/>
    </row>
    <row r="660" spans="1:6">
      <c r="A660" s="1071"/>
      <c r="B660" s="992" t="s">
        <v>548</v>
      </c>
      <c r="C660" s="997"/>
      <c r="D660" s="974"/>
      <c r="E660" s="1245"/>
      <c r="F660" s="964"/>
    </row>
    <row r="661" spans="1:6">
      <c r="A661" s="1071"/>
      <c r="B661" s="992"/>
      <c r="C661" s="997"/>
      <c r="D661" s="974"/>
      <c r="E661" s="1245"/>
      <c r="F661" s="964"/>
    </row>
    <row r="662" spans="1:6" s="1054" customFormat="1">
      <c r="A662" s="1071"/>
      <c r="B662" s="996" t="s">
        <v>387</v>
      </c>
      <c r="C662" s="997"/>
      <c r="D662" s="974"/>
      <c r="E662" s="1269"/>
      <c r="F662" s="964"/>
    </row>
    <row r="663" spans="1:6">
      <c r="A663" s="1071"/>
      <c r="B663" s="996" t="s">
        <v>388</v>
      </c>
      <c r="C663" s="997" t="s">
        <v>739</v>
      </c>
      <c r="D663" s="974">
        <v>1</v>
      </c>
      <c r="E663" s="1245"/>
      <c r="F663" s="964">
        <f>D663*E663</f>
        <v>0</v>
      </c>
    </row>
    <row r="664" spans="1:6">
      <c r="A664" s="1071"/>
      <c r="B664" s="996"/>
      <c r="C664" s="997"/>
      <c r="D664" s="974"/>
      <c r="E664" s="1245"/>
      <c r="F664" s="964"/>
    </row>
    <row r="665" spans="1:6">
      <c r="A665" s="1071" t="s">
        <v>947</v>
      </c>
      <c r="B665" s="996" t="s">
        <v>389</v>
      </c>
      <c r="C665" s="997"/>
      <c r="D665" s="974"/>
      <c r="E665" s="1245"/>
      <c r="F665" s="964"/>
    </row>
    <row r="666" spans="1:6" ht="75">
      <c r="B666" s="996" t="s">
        <v>390</v>
      </c>
      <c r="C666" s="997" t="s">
        <v>1000</v>
      </c>
      <c r="D666" s="1087">
        <v>325</v>
      </c>
      <c r="E666" s="1245"/>
      <c r="F666" s="964">
        <f>D666*E666</f>
        <v>0</v>
      </c>
    </row>
    <row r="667" spans="1:6">
      <c r="A667" s="1071"/>
      <c r="B667" s="996"/>
      <c r="C667" s="997"/>
      <c r="D667" s="974"/>
      <c r="E667" s="1245"/>
      <c r="F667" s="964"/>
    </row>
    <row r="668" spans="1:6">
      <c r="A668" s="1071" t="s">
        <v>949</v>
      </c>
      <c r="B668" s="996" t="s">
        <v>391</v>
      </c>
      <c r="C668" s="997"/>
      <c r="D668" s="974"/>
      <c r="E668" s="1245"/>
      <c r="F668" s="964"/>
    </row>
    <row r="669" spans="1:6" ht="42.75" customHeight="1">
      <c r="B669" s="996" t="s">
        <v>392</v>
      </c>
      <c r="C669" s="997"/>
      <c r="D669" s="974"/>
      <c r="E669" s="1245"/>
      <c r="F669" s="964"/>
    </row>
    <row r="670" spans="1:6" ht="17.25">
      <c r="B670" s="996" t="s">
        <v>393</v>
      </c>
      <c r="C670" s="997" t="s">
        <v>1055</v>
      </c>
      <c r="D670" s="974">
        <v>33</v>
      </c>
      <c r="E670" s="1245"/>
      <c r="F670" s="964">
        <f>D670*E670</f>
        <v>0</v>
      </c>
    </row>
    <row r="671" spans="1:6" ht="14.25" customHeight="1">
      <c r="A671" s="1071"/>
      <c r="B671" s="996"/>
      <c r="C671" s="997"/>
      <c r="D671" s="974"/>
      <c r="E671" s="1245"/>
      <c r="F671" s="964"/>
    </row>
    <row r="672" spans="1:6">
      <c r="A672" s="1071" t="s">
        <v>950</v>
      </c>
      <c r="B672" s="996" t="s">
        <v>443</v>
      </c>
      <c r="C672" s="997"/>
      <c r="D672" s="974"/>
      <c r="E672" s="1245"/>
      <c r="F672" s="964"/>
    </row>
    <row r="673" spans="1:7" ht="30">
      <c r="A673" s="1071"/>
      <c r="B673" s="996" t="s">
        <v>1060</v>
      </c>
      <c r="C673" s="997" t="s">
        <v>957</v>
      </c>
      <c r="D673" s="974">
        <v>2</v>
      </c>
      <c r="E673" s="1245"/>
      <c r="F673" s="964">
        <f>D673*E673</f>
        <v>0</v>
      </c>
    </row>
    <row r="674" spans="1:7">
      <c r="A674" s="1071"/>
      <c r="B674" s="996"/>
      <c r="C674" s="997"/>
      <c r="D674" s="974"/>
      <c r="E674" s="1245"/>
      <c r="F674" s="964"/>
    </row>
    <row r="675" spans="1:7">
      <c r="A675" s="1071" t="s">
        <v>951</v>
      </c>
      <c r="B675" s="996" t="s">
        <v>395</v>
      </c>
      <c r="C675" s="997"/>
      <c r="D675" s="974"/>
      <c r="E675" s="1245"/>
      <c r="F675" s="964"/>
    </row>
    <row r="676" spans="1:7" ht="60">
      <c r="A676" s="1071"/>
      <c r="B676" s="1077" t="s">
        <v>396</v>
      </c>
      <c r="C676" s="997"/>
      <c r="D676" s="974"/>
      <c r="E676" s="1245"/>
      <c r="F676" s="964"/>
    </row>
    <row r="677" spans="1:7">
      <c r="A677" s="1071"/>
      <c r="B677" s="996" t="s">
        <v>432</v>
      </c>
      <c r="C677" s="997" t="s">
        <v>957</v>
      </c>
      <c r="D677" s="974">
        <v>24</v>
      </c>
      <c r="E677" s="1245"/>
      <c r="F677" s="964">
        <f>D677*E677</f>
        <v>0</v>
      </c>
    </row>
    <row r="678" spans="1:7">
      <c r="A678" s="1071"/>
      <c r="B678" s="996"/>
      <c r="C678" s="997"/>
      <c r="D678" s="974"/>
      <c r="E678" s="1245"/>
      <c r="F678" s="964"/>
    </row>
    <row r="679" spans="1:7" ht="45">
      <c r="A679" s="1071"/>
      <c r="B679" s="996" t="s">
        <v>444</v>
      </c>
      <c r="C679" s="997" t="s">
        <v>957</v>
      </c>
      <c r="D679" s="974">
        <v>2</v>
      </c>
      <c r="E679" s="1245"/>
      <c r="F679" s="964">
        <f>D679*E679</f>
        <v>0</v>
      </c>
    </row>
    <row r="680" spans="1:7">
      <c r="A680" s="1071"/>
      <c r="B680" s="996"/>
      <c r="C680" s="997"/>
      <c r="D680" s="974"/>
      <c r="E680" s="1245"/>
      <c r="F680" s="964"/>
    </row>
    <row r="681" spans="1:7">
      <c r="A681" s="1071" t="s">
        <v>953</v>
      </c>
      <c r="B681" s="996" t="s">
        <v>409</v>
      </c>
      <c r="C681" s="997" t="s">
        <v>739</v>
      </c>
      <c r="D681" s="974">
        <v>1</v>
      </c>
      <c r="E681" s="1245"/>
      <c r="F681" s="964">
        <f>D681*E681</f>
        <v>0</v>
      </c>
    </row>
    <row r="682" spans="1:7">
      <c r="A682" s="1071"/>
      <c r="B682" s="996"/>
      <c r="C682" s="997"/>
      <c r="D682" s="974"/>
      <c r="E682" s="1245"/>
      <c r="F682" s="964"/>
    </row>
    <row r="683" spans="1:7" ht="30">
      <c r="A683" s="1071" t="s">
        <v>954</v>
      </c>
      <c r="B683" s="996" t="s">
        <v>410</v>
      </c>
      <c r="C683" s="997" t="s">
        <v>739</v>
      </c>
      <c r="D683" s="974">
        <v>1</v>
      </c>
      <c r="E683" s="1245"/>
      <c r="F683" s="964">
        <f>D683*E683</f>
        <v>0</v>
      </c>
    </row>
    <row r="684" spans="1:7">
      <c r="A684" s="1071"/>
      <c r="B684" s="996"/>
      <c r="C684" s="997"/>
      <c r="D684" s="974"/>
      <c r="E684" s="1245"/>
      <c r="F684" s="964"/>
    </row>
    <row r="685" spans="1:7" s="946" customFormat="1" ht="60">
      <c r="A685" s="1071" t="s">
        <v>958</v>
      </c>
      <c r="B685" s="996" t="s">
        <v>445</v>
      </c>
      <c r="C685" s="997" t="s">
        <v>739</v>
      </c>
      <c r="D685" s="974">
        <v>1</v>
      </c>
      <c r="E685" s="1245"/>
      <c r="F685" s="964">
        <f>D685*E685</f>
        <v>0</v>
      </c>
    </row>
    <row r="686" spans="1:7" s="946" customFormat="1">
      <c r="A686" s="1071"/>
      <c r="B686" s="996"/>
      <c r="C686" s="997"/>
      <c r="D686" s="974"/>
      <c r="E686" s="1245"/>
      <c r="F686" s="964"/>
    </row>
    <row r="687" spans="1:7" s="946" customFormat="1" ht="57" customHeight="1">
      <c r="A687" s="1071" t="s">
        <v>959</v>
      </c>
      <c r="B687" s="996" t="s">
        <v>412</v>
      </c>
      <c r="C687" s="997" t="s">
        <v>739</v>
      </c>
      <c r="D687" s="974">
        <v>1</v>
      </c>
      <c r="E687" s="1245"/>
      <c r="F687" s="964">
        <f>D687*E687</f>
        <v>0</v>
      </c>
    </row>
    <row r="688" spans="1:7" s="949" customFormat="1">
      <c r="A688" s="1071"/>
      <c r="B688" s="996"/>
      <c r="C688" s="1078"/>
      <c r="D688" s="1077"/>
      <c r="E688" s="1273"/>
      <c r="F688" s="964"/>
      <c r="G688" s="1034"/>
    </row>
    <row r="689" spans="1:15" s="949" customFormat="1" ht="15.75" thickBot="1">
      <c r="A689" s="1071" t="s">
        <v>960</v>
      </c>
      <c r="B689" s="996" t="s">
        <v>413</v>
      </c>
      <c r="C689" s="997" t="s">
        <v>739</v>
      </c>
      <c r="D689" s="974">
        <v>1</v>
      </c>
      <c r="E689" s="1245"/>
      <c r="F689" s="964">
        <f>D689*E689</f>
        <v>0</v>
      </c>
    </row>
    <row r="690" spans="1:15" s="1032" customFormat="1">
      <c r="A690" s="1079"/>
      <c r="B690" s="1080"/>
      <c r="C690" s="1081"/>
      <c r="D690" s="1082"/>
      <c r="E690" s="1274" t="s">
        <v>634</v>
      </c>
      <c r="F690" s="1083">
        <f>SUM(F590:F689)</f>
        <v>0</v>
      </c>
      <c r="G690" s="1041"/>
      <c r="H690" s="946"/>
      <c r="I690" s="946"/>
      <c r="J690" s="946"/>
      <c r="K690" s="946"/>
      <c r="L690" s="946"/>
      <c r="M690" s="946"/>
      <c r="N690" s="946"/>
      <c r="O690" s="946"/>
    </row>
    <row r="691" spans="1:15" s="1032" customFormat="1" ht="15.75" thickBot="1">
      <c r="A691" s="1084"/>
      <c r="B691" s="1056"/>
      <c r="C691" s="1085"/>
      <c r="D691" s="956"/>
      <c r="E691" s="1275"/>
      <c r="F691" s="1086"/>
      <c r="G691" s="1041"/>
      <c r="H691" s="946"/>
      <c r="I691" s="946"/>
      <c r="J691" s="946"/>
      <c r="K691" s="946"/>
      <c r="L691" s="946"/>
      <c r="M691" s="946"/>
      <c r="N691" s="946"/>
      <c r="O691" s="946"/>
    </row>
    <row r="692" spans="1:15" s="946" customFormat="1">
      <c r="A692" s="979"/>
      <c r="B692" s="980"/>
      <c r="C692" s="979"/>
      <c r="D692" s="979"/>
      <c r="E692" s="1251" t="s">
        <v>446</v>
      </c>
      <c r="F692" s="982">
        <f>F690+F586+F481</f>
        <v>0</v>
      </c>
    </row>
    <row r="693" spans="1:15">
      <c r="E693" s="1245"/>
    </row>
    <row r="694" spans="1:15" s="1032" customFormat="1" ht="15.75" thickBot="1">
      <c r="A694" s="1084"/>
      <c r="B694" s="1056"/>
      <c r="C694" s="1085"/>
      <c r="D694" s="956"/>
      <c r="E694" s="1275"/>
      <c r="F694" s="1086"/>
      <c r="G694" s="1041"/>
      <c r="H694" s="946"/>
      <c r="I694" s="946"/>
      <c r="J694" s="946"/>
      <c r="K694" s="946"/>
      <c r="L694" s="946"/>
      <c r="M694" s="946"/>
      <c r="N694" s="946"/>
      <c r="O694" s="946"/>
    </row>
    <row r="695" spans="1:15" s="946" customFormat="1">
      <c r="A695" s="979"/>
      <c r="B695" s="980"/>
      <c r="C695" s="979"/>
      <c r="D695" s="979"/>
      <c r="E695" s="1251" t="s">
        <v>447</v>
      </c>
      <c r="F695" s="982">
        <f>F692+F375+F334</f>
        <v>0</v>
      </c>
    </row>
    <row r="696" spans="1:15" s="946" customFormat="1">
      <c r="A696" s="945"/>
      <c r="B696" s="992"/>
      <c r="C696" s="945"/>
      <c r="D696" s="945"/>
      <c r="E696" s="1255"/>
      <c r="F696" s="993"/>
    </row>
    <row r="697" spans="1:15" ht="60">
      <c r="B697" s="992" t="s">
        <v>448</v>
      </c>
      <c r="E697" s="1245"/>
    </row>
    <row r="698" spans="1:15">
      <c r="B698" s="986" t="s">
        <v>449</v>
      </c>
      <c r="E698" s="1245"/>
    </row>
    <row r="699" spans="1:15">
      <c r="B699" s="986" t="s">
        <v>450</v>
      </c>
      <c r="E699" s="1245"/>
    </row>
    <row r="700" spans="1:15">
      <c r="B700" s="986" t="s">
        <v>451</v>
      </c>
      <c r="E700" s="1245"/>
    </row>
    <row r="701" spans="1:15" ht="31.5" customHeight="1">
      <c r="B701" s="963" t="s">
        <v>217</v>
      </c>
      <c r="E701" s="1245"/>
    </row>
    <row r="702" spans="1:15">
      <c r="B702" s="963" t="s">
        <v>218</v>
      </c>
      <c r="E702" s="1245"/>
    </row>
    <row r="703" spans="1:15" ht="30.75" customHeight="1">
      <c r="B703" s="963" t="s">
        <v>219</v>
      </c>
      <c r="E703" s="1245"/>
    </row>
    <row r="704" spans="1:15">
      <c r="B704" s="963" t="s">
        <v>220</v>
      </c>
      <c r="E704" s="1245"/>
    </row>
    <row r="705" spans="2:5" ht="44.25" customHeight="1">
      <c r="B705" s="963" t="s">
        <v>221</v>
      </c>
      <c r="E705" s="1245"/>
    </row>
    <row r="706" spans="2:5">
      <c r="B706" s="963" t="s">
        <v>222</v>
      </c>
      <c r="E706" s="1245"/>
    </row>
    <row r="707" spans="2:5" ht="45">
      <c r="B707" s="963" t="s">
        <v>223</v>
      </c>
      <c r="E707" s="1245"/>
    </row>
    <row r="708" spans="2:5">
      <c r="B708" s="963" t="s">
        <v>224</v>
      </c>
      <c r="E708" s="1245"/>
    </row>
    <row r="709" spans="2:5" ht="45">
      <c r="B709" s="963" t="s">
        <v>225</v>
      </c>
      <c r="E709" s="1245"/>
    </row>
    <row r="710" spans="2:5">
      <c r="B710" s="963" t="s">
        <v>226</v>
      </c>
      <c r="E710" s="1245"/>
    </row>
    <row r="711" spans="2:5" ht="30">
      <c r="B711" s="963" t="s">
        <v>227</v>
      </c>
      <c r="E711" s="1245"/>
    </row>
    <row r="712" spans="2:5">
      <c r="B712" s="963" t="s">
        <v>228</v>
      </c>
      <c r="E712" s="1245"/>
    </row>
    <row r="713" spans="2:5" ht="30">
      <c r="B713" s="963" t="s">
        <v>229</v>
      </c>
      <c r="E713" s="1245"/>
    </row>
    <row r="714" spans="2:5">
      <c r="B714" s="963" t="s">
        <v>230</v>
      </c>
      <c r="E714" s="1245"/>
    </row>
    <row r="715" spans="2:5" ht="30">
      <c r="B715" s="963" t="s">
        <v>231</v>
      </c>
      <c r="E715" s="1245"/>
    </row>
    <row r="716" spans="2:5">
      <c r="B716" s="963" t="s">
        <v>232</v>
      </c>
      <c r="E716" s="1245"/>
    </row>
    <row r="717" spans="2:5" ht="30">
      <c r="B717" s="963" t="s">
        <v>229</v>
      </c>
      <c r="E717" s="1245"/>
    </row>
    <row r="718" spans="2:5">
      <c r="B718" s="963" t="s">
        <v>230</v>
      </c>
      <c r="E718" s="1245"/>
    </row>
    <row r="719" spans="2:5" ht="30">
      <c r="B719" s="963" t="s">
        <v>233</v>
      </c>
      <c r="E719" s="1245"/>
    </row>
    <row r="720" spans="2:5">
      <c r="B720" s="963" t="s">
        <v>234</v>
      </c>
      <c r="E720" s="1245"/>
    </row>
    <row r="721" spans="2:5" ht="30">
      <c r="B721" s="963" t="s">
        <v>229</v>
      </c>
      <c r="E721" s="1245"/>
    </row>
    <row r="722" spans="2:5">
      <c r="B722" s="963" t="s">
        <v>230</v>
      </c>
      <c r="E722" s="1245"/>
    </row>
    <row r="723" spans="2:5">
      <c r="B723" s="963" t="s">
        <v>235</v>
      </c>
      <c r="E723" s="1245"/>
    </row>
    <row r="724" spans="2:5">
      <c r="B724" s="963" t="s">
        <v>236</v>
      </c>
      <c r="E724" s="1245"/>
    </row>
    <row r="725" spans="2:5" ht="30">
      <c r="B725" s="963" t="s">
        <v>452</v>
      </c>
      <c r="E725" s="1245"/>
    </row>
    <row r="726" spans="2:5">
      <c r="B726" s="963" t="s">
        <v>453</v>
      </c>
      <c r="E726" s="1245"/>
    </row>
    <row r="727" spans="2:5">
      <c r="B727" s="963" t="s">
        <v>239</v>
      </c>
      <c r="E727" s="1245"/>
    </row>
    <row r="728" spans="2:5">
      <c r="B728" s="963" t="s">
        <v>240</v>
      </c>
      <c r="E728" s="1245"/>
    </row>
    <row r="729" spans="2:5" ht="30">
      <c r="B729" s="963" t="s">
        <v>452</v>
      </c>
      <c r="E729" s="1245"/>
    </row>
    <row r="730" spans="2:5">
      <c r="B730" s="963" t="s">
        <v>453</v>
      </c>
      <c r="E730" s="1245"/>
    </row>
    <row r="731" spans="2:5">
      <c r="B731" s="963"/>
      <c r="E731" s="1245"/>
    </row>
    <row r="732" spans="2:5">
      <c r="B732" s="963"/>
    </row>
  </sheetData>
  <sheetProtection password="EBCE" sheet="1"/>
  <mergeCells count="7">
    <mergeCell ref="B1:E1"/>
    <mergeCell ref="B336:E336"/>
    <mergeCell ref="B377:E377"/>
    <mergeCell ref="B2:E2"/>
    <mergeCell ref="B3:E3"/>
    <mergeCell ref="B283:E283"/>
    <mergeCell ref="B295:E295"/>
  </mergeCells>
  <phoneticPr fontId="5" type="noConversion"/>
  <pageMargins left="0.75" right="0.38" top="1" bottom="1" header="0.30312499999999998" footer="0.27281250000000001"/>
  <pageSetup paperSize="9" scale="97" fitToHeight="0" orientation="portrait" r:id="rId1"/>
  <headerFooter>
    <oddHeader>&amp;C&amp;"-,Običajno"COŠD Bohinj; Kotlovnica s pripravo STV</oddHeader>
    <oddFooter>&amp;C&amp;"-,Običajno"Kotlovnica s pripravo STV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CQ832"/>
  <sheetViews>
    <sheetView view="pageBreakPreview" zoomScaleNormal="86" zoomScaleSheetLayoutView="100" workbookViewId="0">
      <selection activeCell="C29" sqref="C29"/>
    </sheetView>
  </sheetViews>
  <sheetFormatPr defaultRowHeight="12.75"/>
  <cols>
    <col min="1" max="1" width="5.7109375" style="7" customWidth="1"/>
    <col min="2" max="2" width="5.7109375" style="96" customWidth="1"/>
    <col min="3" max="3" width="98.5703125" style="78" customWidth="1"/>
    <col min="4" max="4" width="9.7109375" style="76" customWidth="1"/>
    <col min="5" max="6" width="12.7109375" style="46" customWidth="1"/>
    <col min="7" max="16384" width="9.140625" style="12"/>
  </cols>
  <sheetData>
    <row r="1" spans="1:6" ht="15">
      <c r="C1"/>
    </row>
    <row r="2" spans="1:6">
      <c r="B2" s="8"/>
      <c r="C2" s="9" t="s">
        <v>1181</v>
      </c>
      <c r="D2" s="10"/>
      <c r="E2" s="11"/>
      <c r="F2" s="11"/>
    </row>
    <row r="3" spans="1:6" s="6" customFormat="1">
      <c r="A3" s="7"/>
      <c r="B3" s="8"/>
      <c r="C3" s="13" t="s">
        <v>1182</v>
      </c>
      <c r="D3" s="14"/>
      <c r="E3" s="11"/>
      <c r="F3" s="11"/>
    </row>
    <row r="4" spans="1:6" s="6" customFormat="1">
      <c r="A4" s="7"/>
      <c r="B4" s="8"/>
      <c r="C4" s="13" t="s">
        <v>1183</v>
      </c>
      <c r="D4" s="14"/>
      <c r="E4" s="11"/>
      <c r="F4" s="11"/>
    </row>
    <row r="5" spans="1:6" s="6" customFormat="1">
      <c r="A5" s="7"/>
      <c r="B5" s="8"/>
      <c r="C5" s="13" t="s">
        <v>1184</v>
      </c>
      <c r="D5" s="14"/>
      <c r="E5" s="11"/>
      <c r="F5" s="11"/>
    </row>
    <row r="6" spans="1:6" s="6" customFormat="1">
      <c r="A6" s="7"/>
      <c r="B6" s="8"/>
      <c r="C6" s="13" t="s">
        <v>1185</v>
      </c>
      <c r="D6" s="14"/>
      <c r="E6" s="11"/>
      <c r="F6" s="11"/>
    </row>
    <row r="7" spans="1:6" s="6" customFormat="1">
      <c r="A7" s="7"/>
      <c r="B7" s="8"/>
      <c r="C7" s="13" t="s">
        <v>1186</v>
      </c>
      <c r="D7" s="14"/>
      <c r="E7" s="11"/>
      <c r="F7" s="11"/>
    </row>
    <row r="8" spans="1:6" s="6" customFormat="1">
      <c r="A8" s="7"/>
      <c r="B8" s="8"/>
      <c r="C8" s="13" t="s">
        <v>1187</v>
      </c>
      <c r="D8" s="14"/>
      <c r="E8" s="11"/>
      <c r="F8" s="11"/>
    </row>
    <row r="9" spans="1:6" s="6" customFormat="1">
      <c r="A9" s="7"/>
      <c r="B9" s="15"/>
      <c r="C9" s="13" t="s">
        <v>1188</v>
      </c>
      <c r="D9" s="14"/>
      <c r="E9" s="11"/>
      <c r="F9" s="11"/>
    </row>
    <row r="10" spans="1:6" s="6" customFormat="1">
      <c r="A10" s="7"/>
      <c r="B10" s="15"/>
      <c r="C10" s="13" t="s">
        <v>1109</v>
      </c>
      <c r="D10" s="14"/>
      <c r="E10" s="11"/>
      <c r="F10" s="11"/>
    </row>
    <row r="11" spans="1:6" s="6" customFormat="1">
      <c r="A11" s="7"/>
      <c r="B11" s="8"/>
      <c r="C11" s="13" t="s">
        <v>1110</v>
      </c>
      <c r="D11" s="14"/>
      <c r="E11" s="11"/>
      <c r="F11" s="11"/>
    </row>
    <row r="12" spans="1:6" s="6" customFormat="1">
      <c r="A12" s="7"/>
      <c r="B12" s="8"/>
      <c r="C12" s="13" t="s">
        <v>1111</v>
      </c>
      <c r="D12" s="14"/>
      <c r="E12" s="11"/>
      <c r="F12" s="11"/>
    </row>
    <row r="13" spans="1:6" s="6" customFormat="1">
      <c r="A13" s="7"/>
      <c r="B13" s="8"/>
      <c r="C13" s="13" t="s">
        <v>1112</v>
      </c>
      <c r="D13" s="14"/>
      <c r="E13" s="11"/>
      <c r="F13" s="11"/>
    </row>
    <row r="14" spans="1:6" s="6" customFormat="1">
      <c r="A14" s="7"/>
      <c r="B14" s="8"/>
      <c r="C14" s="13" t="s">
        <v>1113</v>
      </c>
      <c r="D14" s="14"/>
      <c r="E14" s="11"/>
      <c r="F14" s="11"/>
    </row>
    <row r="15" spans="1:6" s="6" customFormat="1">
      <c r="A15" s="7"/>
      <c r="B15" s="8"/>
      <c r="C15" s="13" t="s">
        <v>1114</v>
      </c>
      <c r="D15" s="14"/>
      <c r="E15" s="11"/>
      <c r="F15" s="11"/>
    </row>
    <row r="16" spans="1:6" s="6" customFormat="1">
      <c r="A16" s="7"/>
      <c r="B16" s="8"/>
      <c r="C16" s="2" t="s">
        <v>1115</v>
      </c>
      <c r="D16" s="14"/>
      <c r="E16" s="11"/>
      <c r="F16" s="11"/>
    </row>
    <row r="17" spans="1:95" s="6" customFormat="1" ht="40.5">
      <c r="A17" s="7"/>
      <c r="B17" s="8"/>
      <c r="C17" s="16" t="s">
        <v>497</v>
      </c>
      <c r="D17" s="14"/>
      <c r="E17" s="11"/>
      <c r="F17" s="11"/>
    </row>
    <row r="18" spans="1:95" s="6" customFormat="1">
      <c r="A18" s="7"/>
      <c r="B18" s="8"/>
      <c r="C18" s="13"/>
      <c r="D18" s="10"/>
      <c r="E18" s="11"/>
      <c r="F18" s="11"/>
    </row>
    <row r="19" spans="1:95" s="6" customFormat="1" ht="69" customHeight="1">
      <c r="A19" s="7"/>
      <c r="B19" s="8"/>
      <c r="C19" s="419" t="s">
        <v>1227</v>
      </c>
      <c r="D19" s="10"/>
      <c r="E19" s="11"/>
      <c r="F19" s="11"/>
    </row>
    <row r="20" spans="1:95" s="6" customFormat="1" ht="83.25" customHeight="1">
      <c r="A20" s="7"/>
      <c r="B20" s="17"/>
      <c r="C20" s="419" t="s">
        <v>1254</v>
      </c>
      <c r="D20" s="18"/>
      <c r="E20" s="19"/>
      <c r="F20" s="19"/>
    </row>
    <row r="21" spans="1:95" s="6" customFormat="1">
      <c r="A21" s="7"/>
      <c r="B21" s="17"/>
      <c r="C21" s="9" t="s">
        <v>982</v>
      </c>
      <c r="D21" s="18"/>
      <c r="E21" s="19"/>
      <c r="F21" s="19"/>
    </row>
    <row r="22" spans="1:95" s="25" customFormat="1">
      <c r="A22" s="20"/>
      <c r="B22" s="21"/>
      <c r="C22" s="9" t="s">
        <v>498</v>
      </c>
      <c r="D22" s="22"/>
      <c r="E22" s="23"/>
      <c r="F22" s="23"/>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row>
    <row r="23" spans="1:95" s="25" customFormat="1">
      <c r="A23" s="26"/>
      <c r="B23" s="27" t="s">
        <v>499</v>
      </c>
      <c r="C23" s="13" t="s">
        <v>1191</v>
      </c>
      <c r="D23" s="28"/>
      <c r="E23" s="29"/>
      <c r="F23" s="29"/>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row>
    <row r="24" spans="1:95" s="25" customFormat="1">
      <c r="A24" s="26"/>
      <c r="B24" s="27" t="s">
        <v>499</v>
      </c>
      <c r="C24" s="13" t="s">
        <v>500</v>
      </c>
      <c r="D24" s="28"/>
      <c r="E24" s="29"/>
      <c r="F24" s="29"/>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row>
    <row r="25" spans="1:95" s="25" customFormat="1">
      <c r="A25" s="26"/>
      <c r="B25" s="27" t="s">
        <v>499</v>
      </c>
      <c r="C25" s="13" t="s">
        <v>501</v>
      </c>
      <c r="D25" s="28"/>
      <c r="E25" s="29"/>
      <c r="F25" s="29"/>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row>
    <row r="26" spans="1:95" s="25" customFormat="1">
      <c r="A26" s="26"/>
      <c r="B26" s="27" t="s">
        <v>499</v>
      </c>
      <c r="C26" s="13" t="s">
        <v>1243</v>
      </c>
      <c r="D26" s="28"/>
      <c r="E26" s="29"/>
      <c r="F26" s="29"/>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row>
    <row r="27" spans="1:95" s="25" customFormat="1">
      <c r="A27" s="26"/>
      <c r="B27" s="27" t="s">
        <v>499</v>
      </c>
      <c r="C27" s="13" t="s">
        <v>1244</v>
      </c>
      <c r="D27" s="28"/>
      <c r="E27" s="29"/>
      <c r="F27" s="29"/>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row>
    <row r="28" spans="1:95" s="25" customFormat="1">
      <c r="A28" s="26"/>
      <c r="B28" s="27" t="s">
        <v>499</v>
      </c>
      <c r="C28" s="13" t="s">
        <v>1245</v>
      </c>
      <c r="D28" s="28"/>
      <c r="E28" s="29"/>
      <c r="F28" s="29"/>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row>
    <row r="29" spans="1:95" s="25" customFormat="1">
      <c r="A29" s="26"/>
      <c r="B29" s="27" t="s">
        <v>499</v>
      </c>
      <c r="C29" s="13" t="s">
        <v>1246</v>
      </c>
      <c r="D29" s="28"/>
      <c r="E29" s="29"/>
      <c r="F29" s="29"/>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row>
    <row r="30" spans="1:95" s="25" customFormat="1">
      <c r="A30" s="26"/>
      <c r="B30" s="27" t="s">
        <v>499</v>
      </c>
      <c r="C30" s="13" t="s">
        <v>1247</v>
      </c>
      <c r="D30" s="28"/>
      <c r="E30" s="29"/>
      <c r="F30" s="29"/>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row>
    <row r="31" spans="1:95" s="25" customFormat="1">
      <c r="A31" s="26"/>
      <c r="B31" s="27" t="s">
        <v>499</v>
      </c>
      <c r="C31" s="13" t="s">
        <v>289</v>
      </c>
      <c r="D31" s="28"/>
      <c r="E31" s="29"/>
      <c r="F31" s="29"/>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row>
    <row r="32" spans="1:95" s="6" customFormat="1">
      <c r="A32" s="26"/>
      <c r="B32" s="27" t="s">
        <v>499</v>
      </c>
      <c r="C32" s="13" t="s">
        <v>290</v>
      </c>
      <c r="D32" s="28"/>
      <c r="E32" s="29"/>
      <c r="F32" s="29"/>
    </row>
    <row r="33" spans="1:95" s="6" customFormat="1">
      <c r="A33" s="7"/>
      <c r="B33" s="27" t="s">
        <v>499</v>
      </c>
      <c r="C33" s="13" t="s">
        <v>291</v>
      </c>
      <c r="D33" s="18"/>
      <c r="E33" s="19"/>
      <c r="F33" s="19"/>
    </row>
    <row r="34" spans="1:95" s="6" customFormat="1">
      <c r="A34" s="7"/>
      <c r="B34" s="27" t="s">
        <v>499</v>
      </c>
      <c r="C34" s="13" t="s">
        <v>292</v>
      </c>
      <c r="D34" s="18"/>
      <c r="E34" s="19"/>
      <c r="F34" s="19"/>
    </row>
    <row r="35" spans="1:95" s="6" customFormat="1">
      <c r="A35" s="7"/>
      <c r="B35" s="27" t="s">
        <v>499</v>
      </c>
      <c r="C35" s="13" t="s">
        <v>1192</v>
      </c>
      <c r="D35" s="18"/>
      <c r="E35" s="19"/>
      <c r="F35" s="19"/>
    </row>
    <row r="36" spans="1:95" s="6" customFormat="1">
      <c r="A36" s="7"/>
      <c r="B36" s="27" t="s">
        <v>499</v>
      </c>
      <c r="C36" s="13" t="s">
        <v>293</v>
      </c>
      <c r="D36" s="18"/>
      <c r="E36" s="19"/>
      <c r="F36" s="19"/>
    </row>
    <row r="37" spans="1:95" s="6" customFormat="1" ht="25.5">
      <c r="A37" s="7"/>
      <c r="B37" s="27" t="s">
        <v>499</v>
      </c>
      <c r="C37" s="13" t="s">
        <v>294</v>
      </c>
      <c r="D37" s="18"/>
      <c r="E37" s="19"/>
      <c r="F37" s="19"/>
    </row>
    <row r="38" spans="1:95" s="6" customFormat="1">
      <c r="A38" s="7"/>
      <c r="B38" s="27"/>
      <c r="C38" s="13"/>
      <c r="D38" s="18"/>
      <c r="E38" s="19"/>
      <c r="F38" s="19"/>
    </row>
    <row r="39" spans="1:95" s="25" customFormat="1">
      <c r="A39" s="26"/>
      <c r="B39" s="21"/>
      <c r="C39" s="30" t="s">
        <v>295</v>
      </c>
      <c r="D39" s="28"/>
      <c r="E39" s="29"/>
      <c r="F39" s="29"/>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row>
    <row r="40" spans="1:95" s="25" customFormat="1" ht="25.5">
      <c r="A40" s="26"/>
      <c r="B40" s="21"/>
      <c r="C40" s="2" t="s">
        <v>1215</v>
      </c>
      <c r="D40" s="28"/>
      <c r="E40" s="29"/>
      <c r="F40" s="29"/>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row>
    <row r="41" spans="1:95" s="25" customFormat="1" ht="25.5">
      <c r="A41" s="26"/>
      <c r="B41" s="21"/>
      <c r="C41" s="2" t="s">
        <v>1193</v>
      </c>
      <c r="D41" s="28"/>
      <c r="E41" s="29"/>
      <c r="F41" s="29"/>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row>
    <row r="42" spans="1:95" s="25" customFormat="1" ht="38.25">
      <c r="A42" s="26"/>
      <c r="B42" s="21"/>
      <c r="C42" s="2" t="s">
        <v>296</v>
      </c>
      <c r="D42" s="28"/>
      <c r="E42" s="29"/>
      <c r="F42" s="29"/>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row>
    <row r="43" spans="1:95" s="25" customFormat="1" ht="63.75">
      <c r="A43" s="26"/>
      <c r="B43" s="21"/>
      <c r="C43" s="420" t="s">
        <v>1123</v>
      </c>
      <c r="D43" s="28"/>
      <c r="E43" s="29"/>
      <c r="F43" s="29"/>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row>
    <row r="44" spans="1:95" s="25" customFormat="1" ht="25.5">
      <c r="A44" s="26"/>
      <c r="B44" s="21"/>
      <c r="C44" s="13" t="s">
        <v>1124</v>
      </c>
      <c r="D44" s="28"/>
      <c r="E44" s="29"/>
      <c r="F44" s="29"/>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row>
    <row r="45" spans="1:95" s="25" customFormat="1" ht="25.5">
      <c r="A45" s="26"/>
      <c r="B45" s="21"/>
      <c r="C45" s="13" t="s">
        <v>525</v>
      </c>
      <c r="D45" s="28"/>
      <c r="E45" s="29"/>
      <c r="F45" s="29"/>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row>
    <row r="46" spans="1:95" s="25" customFormat="1" ht="25.5">
      <c r="A46" s="26"/>
      <c r="B46" s="21"/>
      <c r="C46" s="13" t="s">
        <v>526</v>
      </c>
      <c r="D46" s="28"/>
      <c r="E46" s="29"/>
      <c r="F46" s="29"/>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row>
    <row r="47" spans="1:95" s="25" customFormat="1">
      <c r="A47" s="26"/>
      <c r="B47" s="21"/>
      <c r="C47" s="13"/>
      <c r="D47" s="28"/>
      <c r="E47" s="29"/>
      <c r="F47" s="29"/>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row>
    <row r="48" spans="1:95" s="35" customFormat="1" ht="60" customHeight="1">
      <c r="A48" s="31"/>
      <c r="B48" s="32"/>
      <c r="C48" s="421" t="s">
        <v>527</v>
      </c>
      <c r="D48" s="33"/>
      <c r="E48" s="34"/>
      <c r="F48" s="34"/>
    </row>
    <row r="49" spans="1:6" s="24" customFormat="1">
      <c r="A49" s="36"/>
      <c r="B49" s="37"/>
      <c r="C49" s="13"/>
      <c r="D49" s="38"/>
      <c r="E49" s="39"/>
      <c r="F49" s="39"/>
    </row>
    <row r="50" spans="1:6" ht="53.25" customHeight="1">
      <c r="B50" s="17"/>
      <c r="C50" s="421" t="s">
        <v>1200</v>
      </c>
      <c r="D50" s="18"/>
      <c r="E50" s="19"/>
      <c r="F50" s="19"/>
    </row>
    <row r="51" spans="1:6" ht="13.5">
      <c r="B51" s="40"/>
      <c r="C51" s="41"/>
      <c r="D51" s="18"/>
      <c r="E51" s="19"/>
      <c r="F51" s="19"/>
    </row>
    <row r="52" spans="1:6">
      <c r="B52" s="40"/>
      <c r="C52" s="42" t="s">
        <v>528</v>
      </c>
      <c r="D52" s="18"/>
      <c r="E52" s="19"/>
      <c r="F52" s="19"/>
    </row>
    <row r="53" spans="1:6">
      <c r="B53" s="17"/>
      <c r="C53" s="43" t="s">
        <v>529</v>
      </c>
      <c r="D53" s="18"/>
      <c r="E53" s="19"/>
      <c r="F53" s="44"/>
    </row>
    <row r="54" spans="1:6">
      <c r="B54" s="17"/>
      <c r="C54" s="45"/>
      <c r="D54" s="18"/>
      <c r="F54" s="44"/>
    </row>
    <row r="55" spans="1:6" ht="25.5">
      <c r="B55" s="17"/>
      <c r="C55" s="45" t="s">
        <v>530</v>
      </c>
      <c r="D55" s="18"/>
      <c r="F55" s="44"/>
    </row>
    <row r="56" spans="1:6" ht="25.5">
      <c r="B56" s="17"/>
      <c r="C56" s="45" t="s">
        <v>531</v>
      </c>
      <c r="D56" s="18"/>
      <c r="F56" s="44"/>
    </row>
    <row r="57" spans="1:6" ht="25.5">
      <c r="B57" s="17"/>
      <c r="C57" s="45" t="s">
        <v>530</v>
      </c>
      <c r="D57" s="18"/>
      <c r="F57" s="44"/>
    </row>
    <row r="58" spans="1:6" ht="25.5">
      <c r="B58" s="17"/>
      <c r="C58" s="45" t="s">
        <v>532</v>
      </c>
      <c r="D58" s="18"/>
      <c r="F58" s="44"/>
    </row>
    <row r="59" spans="1:6" ht="25.5">
      <c r="B59" s="12"/>
      <c r="C59" s="45" t="s">
        <v>533</v>
      </c>
      <c r="D59" s="18"/>
      <c r="F59" s="44"/>
    </row>
    <row r="60" spans="1:6" ht="51">
      <c r="B60" s="17"/>
      <c r="C60" s="422" t="s">
        <v>534</v>
      </c>
      <c r="D60" s="18"/>
      <c r="E60" s="47"/>
      <c r="F60" s="19"/>
    </row>
    <row r="61" spans="1:6" s="52" customFormat="1" ht="38.25">
      <c r="A61" s="48"/>
      <c r="B61" s="40"/>
      <c r="C61" s="422" t="s">
        <v>1015</v>
      </c>
      <c r="D61" s="49"/>
      <c r="E61" s="50"/>
      <c r="F61" s="51"/>
    </row>
    <row r="62" spans="1:6" ht="38.25">
      <c r="B62" s="17"/>
      <c r="C62" s="422" t="s">
        <v>1016</v>
      </c>
      <c r="D62" s="18"/>
      <c r="E62" s="47"/>
      <c r="F62" s="19"/>
    </row>
    <row r="63" spans="1:6">
      <c r="B63" s="17"/>
      <c r="C63" s="422"/>
      <c r="D63" s="18"/>
      <c r="E63" s="19"/>
      <c r="F63" s="19"/>
    </row>
    <row r="64" spans="1:6" ht="38.25">
      <c r="B64" s="17"/>
      <c r="C64" s="422" t="s">
        <v>1017</v>
      </c>
      <c r="D64" s="18"/>
      <c r="E64" s="19"/>
      <c r="F64" s="19"/>
    </row>
    <row r="65" spans="1:6">
      <c r="B65" s="17"/>
      <c r="C65" s="45"/>
      <c r="D65" s="4"/>
      <c r="E65" s="19"/>
      <c r="F65" s="19"/>
    </row>
    <row r="66" spans="1:6">
      <c r="B66" s="17"/>
      <c r="C66" s="45" t="s">
        <v>1018</v>
      </c>
      <c r="D66" s="4"/>
      <c r="E66" s="19"/>
      <c r="F66" s="19"/>
    </row>
    <row r="67" spans="1:6">
      <c r="B67" s="17"/>
      <c r="C67" s="53"/>
      <c r="D67" s="4"/>
      <c r="E67" s="19"/>
      <c r="F67" s="19"/>
    </row>
    <row r="68" spans="1:6">
      <c r="B68" s="17"/>
      <c r="C68" s="55" t="s">
        <v>1019</v>
      </c>
      <c r="D68" s="18"/>
      <c r="E68" s="19"/>
      <c r="F68" s="19"/>
    </row>
    <row r="69" spans="1:6" s="24" customFormat="1">
      <c r="A69" s="20"/>
      <c r="B69" s="56"/>
      <c r="C69" s="45" t="s">
        <v>1020</v>
      </c>
      <c r="D69" s="57"/>
      <c r="E69" s="58"/>
      <c r="F69" s="58"/>
    </row>
    <row r="70" spans="1:6" s="24" customFormat="1">
      <c r="A70" s="26"/>
      <c r="B70" s="59"/>
      <c r="C70" s="45" t="s">
        <v>1021</v>
      </c>
      <c r="D70" s="60"/>
      <c r="E70" s="61"/>
      <c r="F70" s="61"/>
    </row>
    <row r="71" spans="1:6" s="24" customFormat="1">
      <c r="A71" s="26"/>
      <c r="B71" s="59"/>
      <c r="C71" s="45" t="s">
        <v>1022</v>
      </c>
      <c r="D71" s="60"/>
      <c r="E71" s="61"/>
      <c r="F71" s="61"/>
    </row>
    <row r="72" spans="1:6" s="24" customFormat="1">
      <c r="A72" s="26"/>
      <c r="B72" s="59"/>
      <c r="C72" s="45" t="s">
        <v>1023</v>
      </c>
      <c r="D72" s="60"/>
      <c r="E72" s="61"/>
      <c r="F72" s="61"/>
    </row>
    <row r="73" spans="1:6" s="24" customFormat="1">
      <c r="A73" s="26"/>
      <c r="B73" s="59"/>
      <c r="C73" s="45" t="s">
        <v>1024</v>
      </c>
      <c r="D73" s="60"/>
      <c r="E73" s="61"/>
      <c r="F73" s="61"/>
    </row>
    <row r="74" spans="1:6" s="24" customFormat="1">
      <c r="A74" s="26"/>
      <c r="B74" s="59"/>
      <c r="C74" s="45" t="s">
        <v>1025</v>
      </c>
      <c r="D74" s="60"/>
      <c r="E74" s="61"/>
      <c r="F74" s="61"/>
    </row>
    <row r="75" spans="1:6" s="24" customFormat="1">
      <c r="A75" s="26"/>
      <c r="B75" s="59"/>
      <c r="C75" s="45" t="s">
        <v>1026</v>
      </c>
      <c r="D75" s="60"/>
      <c r="E75" s="61"/>
      <c r="F75" s="61"/>
    </row>
    <row r="76" spans="1:6" s="24" customFormat="1">
      <c r="A76" s="26"/>
      <c r="B76" s="59"/>
      <c r="C76" s="45" t="s">
        <v>1027</v>
      </c>
      <c r="D76" s="60"/>
      <c r="E76" s="61"/>
      <c r="F76" s="61"/>
    </row>
    <row r="77" spans="1:6" s="24" customFormat="1">
      <c r="A77" s="26"/>
      <c r="B77" s="59"/>
      <c r="C77" s="45" t="s">
        <v>1028</v>
      </c>
      <c r="D77" s="60"/>
      <c r="E77" s="61"/>
      <c r="F77" s="61"/>
    </row>
    <row r="78" spans="1:6" s="24" customFormat="1" ht="25.5">
      <c r="A78" s="26"/>
      <c r="B78" s="59"/>
      <c r="C78" s="45" t="s">
        <v>1029</v>
      </c>
      <c r="D78" s="60"/>
      <c r="E78" s="61"/>
      <c r="F78" s="61"/>
    </row>
    <row r="79" spans="1:6">
      <c r="A79" s="26"/>
      <c r="B79" s="59"/>
      <c r="C79" s="45" t="s">
        <v>1030</v>
      </c>
      <c r="D79" s="60"/>
      <c r="E79" s="61"/>
      <c r="F79" s="61"/>
    </row>
    <row r="80" spans="1:6">
      <c r="B80" s="59"/>
      <c r="C80" s="45" t="s">
        <v>1031</v>
      </c>
      <c r="D80" s="18"/>
      <c r="E80" s="19"/>
      <c r="F80" s="19"/>
    </row>
    <row r="81" spans="1:6">
      <c r="B81" s="59"/>
      <c r="C81" s="45" t="s">
        <v>1032</v>
      </c>
      <c r="D81" s="18"/>
      <c r="E81" s="19"/>
      <c r="F81" s="19"/>
    </row>
    <row r="82" spans="1:6">
      <c r="B82" s="59"/>
      <c r="C82" s="45" t="s">
        <v>1033</v>
      </c>
      <c r="D82" s="18"/>
      <c r="E82" s="19"/>
      <c r="F82" s="19"/>
    </row>
    <row r="83" spans="1:6">
      <c r="B83" s="59"/>
      <c r="C83" s="45" t="s">
        <v>1034</v>
      </c>
      <c r="D83" s="18"/>
      <c r="E83" s="19"/>
      <c r="F83" s="19"/>
    </row>
    <row r="84" spans="1:6">
      <c r="B84" s="59"/>
      <c r="C84" s="45" t="s">
        <v>754</v>
      </c>
      <c r="D84" s="18"/>
      <c r="E84" s="19"/>
      <c r="F84" s="19"/>
    </row>
    <row r="85" spans="1:6">
      <c r="B85" s="59"/>
      <c r="C85" s="45" t="s">
        <v>755</v>
      </c>
      <c r="D85" s="18"/>
      <c r="E85" s="19"/>
      <c r="F85" s="19"/>
    </row>
    <row r="86" spans="1:6" s="24" customFormat="1">
      <c r="A86" s="26"/>
      <c r="B86" s="56"/>
      <c r="C86" s="45" t="s">
        <v>1035</v>
      </c>
      <c r="D86" s="60"/>
      <c r="E86" s="61"/>
      <c r="F86" s="61"/>
    </row>
    <row r="87" spans="1:6" s="24" customFormat="1">
      <c r="A87" s="26"/>
      <c r="B87" s="56"/>
      <c r="C87" s="45" t="s">
        <v>1036</v>
      </c>
      <c r="D87" s="60"/>
      <c r="E87" s="61"/>
      <c r="F87" s="61"/>
    </row>
    <row r="88" spans="1:6" s="24" customFormat="1">
      <c r="A88" s="26"/>
      <c r="B88" s="56"/>
      <c r="C88" s="45" t="s">
        <v>914</v>
      </c>
      <c r="D88" s="60"/>
      <c r="E88" s="61"/>
      <c r="F88" s="61"/>
    </row>
    <row r="89" spans="1:6" s="24" customFormat="1">
      <c r="A89" s="26"/>
      <c r="B89" s="56"/>
      <c r="C89" s="45" t="s">
        <v>915</v>
      </c>
      <c r="D89" s="60"/>
      <c r="E89" s="61"/>
      <c r="F89" s="61"/>
    </row>
    <row r="90" spans="1:6" s="24" customFormat="1">
      <c r="A90" s="26"/>
      <c r="B90" s="56"/>
      <c r="C90" s="45" t="s">
        <v>916</v>
      </c>
      <c r="D90" s="60"/>
      <c r="E90" s="61"/>
      <c r="F90" s="61"/>
    </row>
    <row r="91" spans="1:6" s="24" customFormat="1">
      <c r="A91" s="26"/>
      <c r="B91" s="56"/>
      <c r="C91" s="45" t="s">
        <v>917</v>
      </c>
      <c r="D91" s="60"/>
      <c r="E91" s="61"/>
      <c r="F91" s="61"/>
    </row>
    <row r="92" spans="1:6" s="24" customFormat="1">
      <c r="A92" s="26"/>
      <c r="B92" s="56"/>
      <c r="C92" s="45"/>
      <c r="D92" s="60"/>
      <c r="E92" s="61"/>
      <c r="F92" s="61"/>
    </row>
    <row r="93" spans="1:6" s="24" customFormat="1">
      <c r="A93" s="26"/>
      <c r="B93" s="56"/>
      <c r="C93" s="45"/>
      <c r="D93" s="60"/>
      <c r="E93" s="61"/>
      <c r="F93" s="61"/>
    </row>
    <row r="94" spans="1:6" ht="38.25">
      <c r="A94" s="62"/>
      <c r="B94" s="63"/>
      <c r="C94" s="422" t="s">
        <v>918</v>
      </c>
      <c r="D94" s="64"/>
      <c r="E94" s="65"/>
      <c r="F94" s="65"/>
    </row>
    <row r="95" spans="1:6" ht="25.5">
      <c r="A95" s="62"/>
      <c r="B95" s="63"/>
      <c r="C95" s="45" t="s">
        <v>465</v>
      </c>
      <c r="D95" s="66"/>
      <c r="E95" s="67"/>
      <c r="F95" s="67"/>
    </row>
    <row r="96" spans="1:6" ht="25.5">
      <c r="A96" s="68"/>
      <c r="B96" s="17"/>
      <c r="C96" s="45" t="s">
        <v>938</v>
      </c>
      <c r="D96" s="69"/>
      <c r="E96" s="70"/>
      <c r="F96" s="70"/>
    </row>
    <row r="97" spans="1:6" s="52" customFormat="1" ht="51">
      <c r="A97" s="71"/>
      <c r="B97" s="71"/>
      <c r="C97" s="422" t="s">
        <v>1189</v>
      </c>
      <c r="D97" s="72"/>
      <c r="E97" s="73"/>
      <c r="F97" s="73"/>
    </row>
    <row r="98" spans="1:6" s="52" customFormat="1" ht="25.5">
      <c r="A98" s="71"/>
      <c r="B98" s="71"/>
      <c r="C98" s="422" t="s">
        <v>1190</v>
      </c>
      <c r="D98" s="72"/>
      <c r="E98" s="73"/>
      <c r="F98" s="73"/>
    </row>
    <row r="99" spans="1:6" s="52" customFormat="1" ht="25.5">
      <c r="A99" s="71"/>
      <c r="B99" s="71"/>
      <c r="C99" s="45" t="s">
        <v>466</v>
      </c>
      <c r="D99" s="72"/>
      <c r="E99" s="73"/>
      <c r="F99" s="73"/>
    </row>
    <row r="100" spans="1:6" s="52" customFormat="1">
      <c r="A100" s="71"/>
      <c r="B100" s="71"/>
      <c r="C100" s="45" t="s">
        <v>1086</v>
      </c>
      <c r="D100" s="72"/>
      <c r="E100" s="73"/>
      <c r="F100" s="73"/>
    </row>
    <row r="101" spans="1:6">
      <c r="A101" s="54"/>
      <c r="B101" s="54"/>
      <c r="C101" s="2"/>
      <c r="D101" s="4"/>
      <c r="E101" s="19"/>
      <c r="F101" s="19"/>
    </row>
    <row r="102" spans="1:6">
      <c r="A102" s="54"/>
      <c r="B102" s="54"/>
      <c r="C102" s="54"/>
      <c r="D102" s="12"/>
      <c r="E102" s="12"/>
      <c r="F102" s="12"/>
    </row>
    <row r="103" spans="1:6">
      <c r="A103" s="54"/>
      <c r="B103" s="54"/>
      <c r="C103" s="54"/>
      <c r="D103" s="4"/>
      <c r="E103" s="74"/>
      <c r="F103" s="44"/>
    </row>
    <row r="104" spans="1:6">
      <c r="A104" s="54"/>
      <c r="B104" s="54"/>
      <c r="C104" s="54"/>
      <c r="D104" s="12"/>
      <c r="E104" s="12"/>
      <c r="F104" s="12"/>
    </row>
    <row r="105" spans="1:6">
      <c r="A105" s="54"/>
      <c r="B105" s="54"/>
      <c r="C105" s="54"/>
      <c r="D105" s="4"/>
      <c r="E105" s="74"/>
      <c r="F105" s="44"/>
    </row>
    <row r="106" spans="1:6">
      <c r="A106" s="54"/>
      <c r="B106" s="54"/>
      <c r="C106" s="54"/>
      <c r="D106" s="4"/>
      <c r="E106" s="74"/>
      <c r="F106" s="44"/>
    </row>
    <row r="107" spans="1:6">
      <c r="A107" s="54"/>
      <c r="B107" s="54"/>
      <c r="C107" s="54"/>
      <c r="D107" s="4"/>
      <c r="E107" s="74"/>
      <c r="F107" s="44"/>
    </row>
    <row r="108" spans="1:6">
      <c r="A108" s="54"/>
      <c r="B108" s="54"/>
      <c r="C108" s="54"/>
      <c r="D108" s="4"/>
      <c r="E108" s="74"/>
      <c r="F108" s="44"/>
    </row>
    <row r="109" spans="1:6">
      <c r="A109" s="54"/>
      <c r="B109" s="12"/>
      <c r="C109" s="54"/>
      <c r="D109" s="4"/>
      <c r="E109" s="74"/>
      <c r="F109" s="44"/>
    </row>
    <row r="110" spans="1:6">
      <c r="A110" s="54"/>
      <c r="B110" s="54"/>
      <c r="C110" s="2"/>
      <c r="D110" s="4"/>
      <c r="E110" s="19"/>
      <c r="F110" s="19"/>
    </row>
    <row r="111" spans="1:6">
      <c r="A111" s="54"/>
      <c r="B111" s="54"/>
      <c r="C111" s="2"/>
      <c r="D111" s="4"/>
      <c r="E111" s="74"/>
      <c r="F111" s="44"/>
    </row>
    <row r="112" spans="1:6">
      <c r="A112" s="54"/>
      <c r="B112" s="54"/>
      <c r="C112" s="2"/>
      <c r="D112" s="4"/>
      <c r="E112" s="19"/>
      <c r="F112" s="19"/>
    </row>
    <row r="113" spans="1:6">
      <c r="A113" s="54"/>
      <c r="B113" s="54"/>
      <c r="C113" s="2"/>
      <c r="D113" s="4"/>
      <c r="E113" s="19"/>
      <c r="F113" s="19"/>
    </row>
    <row r="114" spans="1:6">
      <c r="A114" s="54"/>
      <c r="B114" s="54"/>
      <c r="C114" s="2"/>
      <c r="D114" s="4"/>
      <c r="E114" s="74"/>
      <c r="F114" s="44"/>
    </row>
    <row r="115" spans="1:6">
      <c r="A115" s="54"/>
      <c r="B115" s="54"/>
      <c r="C115" s="2"/>
      <c r="D115" s="12"/>
      <c r="E115" s="12"/>
      <c r="F115" s="12"/>
    </row>
    <row r="116" spans="1:6">
      <c r="B116" s="54"/>
      <c r="C116" s="2"/>
      <c r="D116" s="4"/>
      <c r="E116" s="74"/>
      <c r="F116" s="44"/>
    </row>
    <row r="117" spans="1:6">
      <c r="B117" s="54"/>
      <c r="C117" s="2"/>
      <c r="D117" s="4"/>
      <c r="E117" s="74"/>
      <c r="F117" s="44"/>
    </row>
    <row r="118" spans="1:6">
      <c r="B118" s="54"/>
      <c r="C118" s="2"/>
      <c r="D118" s="4"/>
      <c r="E118" s="74"/>
      <c r="F118" s="44"/>
    </row>
    <row r="119" spans="1:6">
      <c r="B119" s="54"/>
      <c r="C119" s="2"/>
      <c r="D119" s="12"/>
      <c r="E119" s="12"/>
      <c r="F119" s="12"/>
    </row>
    <row r="120" spans="1:6">
      <c r="B120" s="54"/>
      <c r="C120" s="2"/>
      <c r="D120" s="12"/>
      <c r="E120" s="12"/>
      <c r="F120" s="12"/>
    </row>
    <row r="121" spans="1:6">
      <c r="B121" s="54"/>
      <c r="C121" s="75"/>
      <c r="D121" s="4"/>
      <c r="E121" s="74"/>
      <c r="F121" s="44"/>
    </row>
    <row r="122" spans="1:6">
      <c r="B122" s="54"/>
      <c r="C122" s="75"/>
      <c r="D122" s="4"/>
      <c r="E122" s="74"/>
      <c r="F122" s="44"/>
    </row>
    <row r="123" spans="1:6">
      <c r="B123" s="54"/>
      <c r="C123" s="75"/>
      <c r="D123" s="4"/>
      <c r="E123" s="74"/>
      <c r="F123" s="44"/>
    </row>
    <row r="124" spans="1:6">
      <c r="B124" s="54"/>
      <c r="C124" s="30"/>
      <c r="D124" s="4"/>
      <c r="E124" s="74"/>
      <c r="F124" s="44"/>
    </row>
    <row r="125" spans="1:6">
      <c r="B125" s="54"/>
      <c r="C125" s="2"/>
      <c r="D125" s="4"/>
      <c r="E125" s="74"/>
      <c r="F125" s="44"/>
    </row>
    <row r="126" spans="1:6">
      <c r="B126" s="54"/>
      <c r="C126" s="2"/>
      <c r="D126" s="4"/>
      <c r="E126" s="74"/>
      <c r="F126" s="44"/>
    </row>
    <row r="127" spans="1:6">
      <c r="B127" s="54"/>
      <c r="C127" s="2"/>
      <c r="D127" s="4"/>
      <c r="E127" s="74"/>
      <c r="F127" s="44"/>
    </row>
    <row r="128" spans="1:6">
      <c r="B128" s="54"/>
      <c r="C128" s="2"/>
      <c r="D128" s="4"/>
      <c r="E128" s="74"/>
      <c r="F128" s="44"/>
    </row>
    <row r="129" spans="1:6">
      <c r="B129" s="54"/>
      <c r="C129" s="2"/>
      <c r="D129" s="4"/>
      <c r="E129" s="74"/>
      <c r="F129" s="44"/>
    </row>
    <row r="130" spans="1:6">
      <c r="B130" s="54"/>
      <c r="C130" s="2"/>
    </row>
    <row r="131" spans="1:6" s="52" customFormat="1">
      <c r="A131" s="77"/>
      <c r="B131" s="71"/>
      <c r="C131" s="30"/>
      <c r="D131" s="72"/>
      <c r="E131" s="73"/>
      <c r="F131" s="73"/>
    </row>
    <row r="132" spans="1:6" s="52" customFormat="1">
      <c r="A132" s="77"/>
      <c r="B132" s="71"/>
      <c r="C132" s="30"/>
      <c r="D132" s="72"/>
      <c r="E132" s="73"/>
      <c r="F132" s="73"/>
    </row>
    <row r="133" spans="1:6">
      <c r="B133" s="78"/>
      <c r="C133" s="30"/>
    </row>
    <row r="134" spans="1:6">
      <c r="B134" s="78"/>
      <c r="C134" s="2"/>
    </row>
    <row r="135" spans="1:6">
      <c r="B135" s="78"/>
      <c r="C135" s="2"/>
    </row>
    <row r="136" spans="1:6">
      <c r="B136" s="78"/>
      <c r="C136" s="2"/>
    </row>
    <row r="137" spans="1:6">
      <c r="B137" s="78"/>
      <c r="C137" s="2"/>
    </row>
    <row r="138" spans="1:6">
      <c r="B138" s="78"/>
      <c r="C138" s="2"/>
    </row>
    <row r="139" spans="1:6">
      <c r="B139" s="78"/>
      <c r="C139" s="2"/>
    </row>
    <row r="140" spans="1:6" ht="13.5">
      <c r="B140" s="78"/>
      <c r="C140" s="79"/>
    </row>
    <row r="141" spans="1:6">
      <c r="B141" s="78"/>
      <c r="C141" s="2"/>
      <c r="D141" s="4"/>
      <c r="E141" s="74"/>
      <c r="F141" s="44"/>
    </row>
    <row r="142" spans="1:6">
      <c r="B142" s="78"/>
      <c r="C142" s="2"/>
    </row>
    <row r="143" spans="1:6">
      <c r="B143" s="78"/>
      <c r="C143" s="2"/>
      <c r="D143" s="12"/>
      <c r="E143" s="12"/>
      <c r="F143" s="12"/>
    </row>
    <row r="144" spans="1:6">
      <c r="B144" s="78"/>
      <c r="C144" s="2"/>
      <c r="D144" s="4"/>
      <c r="E144" s="74"/>
      <c r="F144" s="44"/>
    </row>
    <row r="145" spans="2:6">
      <c r="B145" s="78"/>
      <c r="C145" s="2"/>
    </row>
    <row r="146" spans="2:6">
      <c r="B146" s="78"/>
      <c r="C146" s="2"/>
      <c r="D146" s="4"/>
      <c r="E146" s="74"/>
      <c r="F146" s="44"/>
    </row>
    <row r="147" spans="2:6">
      <c r="B147" s="78"/>
      <c r="C147" s="2"/>
    </row>
    <row r="148" spans="2:6">
      <c r="B148" s="78"/>
      <c r="C148" s="2"/>
      <c r="D148" s="4"/>
      <c r="E148" s="74"/>
      <c r="F148" s="44"/>
    </row>
    <row r="149" spans="2:6">
      <c r="B149" s="78"/>
      <c r="C149" s="2"/>
    </row>
    <row r="150" spans="2:6">
      <c r="B150" s="78"/>
      <c r="C150" s="2"/>
      <c r="D150" s="4"/>
      <c r="E150" s="74"/>
      <c r="F150" s="44"/>
    </row>
    <row r="151" spans="2:6">
      <c r="B151" s="78"/>
      <c r="C151" s="2"/>
    </row>
    <row r="152" spans="2:6">
      <c r="B152" s="78"/>
      <c r="C152" s="2"/>
      <c r="D152" s="4"/>
      <c r="E152" s="74"/>
      <c r="F152" s="44"/>
    </row>
    <row r="153" spans="2:6">
      <c r="B153" s="78"/>
      <c r="C153" s="2"/>
    </row>
    <row r="154" spans="2:6">
      <c r="B154" s="78"/>
      <c r="C154" s="2"/>
    </row>
    <row r="155" spans="2:6">
      <c r="B155" s="78"/>
      <c r="C155" s="75"/>
      <c r="D155" s="4"/>
      <c r="E155" s="74"/>
      <c r="F155" s="44"/>
    </row>
    <row r="156" spans="2:6">
      <c r="B156" s="78"/>
      <c r="C156" s="75"/>
      <c r="D156" s="4"/>
      <c r="E156" s="74"/>
      <c r="F156" s="44"/>
    </row>
    <row r="157" spans="2:6">
      <c r="B157" s="78"/>
      <c r="C157" s="75"/>
      <c r="D157" s="4"/>
      <c r="E157" s="74"/>
      <c r="F157" s="44"/>
    </row>
    <row r="158" spans="2:6">
      <c r="B158" s="78"/>
      <c r="C158" s="75"/>
      <c r="D158" s="4"/>
      <c r="E158" s="74"/>
      <c r="F158" s="44"/>
    </row>
    <row r="159" spans="2:6">
      <c r="B159" s="78"/>
      <c r="C159" s="75"/>
      <c r="D159" s="4"/>
      <c r="E159" s="74"/>
      <c r="F159" s="44"/>
    </row>
    <row r="160" spans="2:6">
      <c r="B160" s="78"/>
      <c r="C160" s="75"/>
      <c r="D160" s="4"/>
      <c r="E160" s="74"/>
      <c r="F160" s="44"/>
    </row>
    <row r="161" spans="2:6">
      <c r="B161" s="78"/>
      <c r="C161" s="75"/>
      <c r="D161" s="4"/>
      <c r="E161" s="74"/>
      <c r="F161" s="44"/>
    </row>
    <row r="162" spans="2:6">
      <c r="B162" s="78"/>
      <c r="C162" s="75"/>
      <c r="D162" s="4"/>
      <c r="E162" s="74"/>
      <c r="F162" s="44"/>
    </row>
    <row r="163" spans="2:6">
      <c r="B163" s="78"/>
      <c r="C163" s="75"/>
      <c r="D163" s="4"/>
      <c r="E163" s="74"/>
      <c r="F163" s="44"/>
    </row>
    <row r="164" spans="2:6">
      <c r="B164" s="78"/>
      <c r="C164" s="75"/>
      <c r="D164" s="4"/>
      <c r="E164" s="74"/>
      <c r="F164" s="44"/>
    </row>
    <row r="165" spans="2:6">
      <c r="B165" s="78"/>
      <c r="C165" s="75"/>
      <c r="D165" s="4"/>
      <c r="E165" s="74"/>
      <c r="F165" s="44"/>
    </row>
    <row r="166" spans="2:6">
      <c r="B166" s="78"/>
      <c r="C166" s="80"/>
      <c r="D166" s="12"/>
      <c r="E166" s="12"/>
      <c r="F166" s="12"/>
    </row>
    <row r="167" spans="2:6">
      <c r="B167" s="78"/>
      <c r="C167" s="75"/>
      <c r="D167" s="4"/>
      <c r="E167" s="74"/>
      <c r="F167" s="44"/>
    </row>
    <row r="168" spans="2:6">
      <c r="B168" s="78"/>
      <c r="C168" s="75"/>
      <c r="D168" s="4"/>
      <c r="E168" s="74"/>
      <c r="F168" s="44"/>
    </row>
    <row r="169" spans="2:6">
      <c r="B169" s="78"/>
      <c r="C169" s="75"/>
      <c r="D169" s="4"/>
      <c r="E169" s="74"/>
      <c r="F169" s="44"/>
    </row>
    <row r="170" spans="2:6">
      <c r="B170" s="78"/>
      <c r="C170" s="75"/>
      <c r="D170" s="4"/>
      <c r="E170" s="74"/>
      <c r="F170" s="44"/>
    </row>
    <row r="171" spans="2:6">
      <c r="B171" s="78"/>
      <c r="C171" s="80"/>
      <c r="D171" s="12"/>
      <c r="E171" s="12"/>
      <c r="F171" s="12"/>
    </row>
    <row r="172" spans="2:6">
      <c r="B172" s="78"/>
      <c r="C172" s="75"/>
      <c r="D172" s="4"/>
      <c r="E172" s="74"/>
      <c r="F172" s="44"/>
    </row>
    <row r="173" spans="2:6">
      <c r="B173" s="78"/>
      <c r="C173" s="75"/>
      <c r="D173" s="4"/>
      <c r="E173" s="74"/>
      <c r="F173" s="44"/>
    </row>
    <row r="174" spans="2:6">
      <c r="B174" s="78"/>
      <c r="C174" s="75"/>
      <c r="D174" s="4"/>
      <c r="E174" s="74"/>
      <c r="F174" s="44"/>
    </row>
    <row r="175" spans="2:6">
      <c r="B175" s="78"/>
      <c r="C175" s="80"/>
      <c r="D175" s="12"/>
      <c r="E175" s="12"/>
      <c r="F175" s="12"/>
    </row>
    <row r="176" spans="2:6">
      <c r="B176" s="78"/>
      <c r="C176" s="75"/>
      <c r="D176" s="4"/>
      <c r="E176" s="74"/>
      <c r="F176" s="44"/>
    </row>
    <row r="177" spans="2:6">
      <c r="B177" s="78"/>
      <c r="C177" s="75"/>
      <c r="D177" s="4"/>
      <c r="E177" s="74"/>
      <c r="F177" s="44"/>
    </row>
    <row r="178" spans="2:6">
      <c r="B178" s="78"/>
      <c r="C178" s="75"/>
      <c r="D178" s="4"/>
      <c r="E178" s="74"/>
      <c r="F178" s="44"/>
    </row>
    <row r="179" spans="2:6">
      <c r="B179" s="78"/>
      <c r="C179" s="75"/>
      <c r="D179" s="4"/>
      <c r="E179" s="74"/>
      <c r="F179" s="44"/>
    </row>
    <row r="180" spans="2:6">
      <c r="B180" s="78"/>
      <c r="C180" s="80"/>
      <c r="D180" s="4"/>
      <c r="E180" s="74"/>
      <c r="F180" s="44"/>
    </row>
    <row r="181" spans="2:6">
      <c r="B181" s="78"/>
      <c r="C181" s="75"/>
      <c r="D181" s="12"/>
      <c r="E181" s="12"/>
      <c r="F181" s="12"/>
    </row>
    <row r="182" spans="2:6">
      <c r="B182" s="78"/>
      <c r="C182" s="80"/>
      <c r="D182" s="4"/>
      <c r="E182" s="74"/>
      <c r="F182" s="44"/>
    </row>
    <row r="183" spans="2:6">
      <c r="B183" s="78"/>
      <c r="C183" s="75"/>
      <c r="D183" s="4"/>
      <c r="E183" s="74"/>
      <c r="F183" s="44"/>
    </row>
    <row r="184" spans="2:6">
      <c r="B184" s="78"/>
      <c r="C184" s="80"/>
      <c r="D184" s="4"/>
      <c r="E184" s="74"/>
      <c r="F184" s="44"/>
    </row>
    <row r="185" spans="2:6">
      <c r="B185" s="78"/>
      <c r="C185" s="75"/>
      <c r="D185" s="4"/>
      <c r="E185" s="74"/>
      <c r="F185" s="44"/>
    </row>
    <row r="186" spans="2:6">
      <c r="B186" s="78"/>
      <c r="C186" s="80"/>
      <c r="D186" s="4"/>
      <c r="E186" s="74"/>
      <c r="F186" s="44"/>
    </row>
    <row r="187" spans="2:6">
      <c r="B187" s="78"/>
      <c r="C187" s="80"/>
      <c r="D187" s="4"/>
      <c r="E187" s="74"/>
      <c r="F187" s="44"/>
    </row>
    <row r="188" spans="2:6">
      <c r="B188" s="78"/>
      <c r="C188" s="80"/>
      <c r="D188" s="4"/>
      <c r="E188" s="74"/>
      <c r="F188" s="44"/>
    </row>
    <row r="189" spans="2:6">
      <c r="B189" s="78"/>
      <c r="C189" s="80"/>
      <c r="D189" s="4"/>
      <c r="E189" s="74"/>
      <c r="F189" s="44"/>
    </row>
    <row r="190" spans="2:6">
      <c r="B190" s="78"/>
      <c r="C190" s="80"/>
      <c r="D190" s="4"/>
      <c r="E190" s="74"/>
      <c r="F190" s="44"/>
    </row>
    <row r="191" spans="2:6">
      <c r="B191" s="78"/>
      <c r="C191" s="80"/>
      <c r="D191" s="4"/>
      <c r="E191" s="74"/>
      <c r="F191" s="44"/>
    </row>
    <row r="192" spans="2:6">
      <c r="B192" s="78"/>
      <c r="C192" s="80"/>
      <c r="D192" s="4"/>
      <c r="E192" s="74"/>
      <c r="F192" s="44"/>
    </row>
    <row r="193" spans="1:6">
      <c r="B193" s="78"/>
      <c r="C193" s="80"/>
      <c r="D193" s="4"/>
      <c r="E193" s="74"/>
      <c r="F193" s="44"/>
    </row>
    <row r="194" spans="1:6">
      <c r="B194" s="78"/>
      <c r="C194" s="80"/>
      <c r="D194" s="4"/>
      <c r="E194" s="74"/>
      <c r="F194" s="44"/>
    </row>
    <row r="195" spans="1:6">
      <c r="B195" s="78"/>
      <c r="C195" s="80"/>
      <c r="D195" s="4"/>
      <c r="E195" s="74"/>
      <c r="F195" s="44"/>
    </row>
    <row r="196" spans="1:6">
      <c r="B196" s="78"/>
      <c r="C196" s="80"/>
      <c r="D196" s="4"/>
      <c r="E196" s="74"/>
      <c r="F196" s="44"/>
    </row>
    <row r="197" spans="1:6">
      <c r="B197" s="78"/>
      <c r="C197" s="80"/>
      <c r="D197" s="4"/>
      <c r="E197" s="74"/>
      <c r="F197" s="44"/>
    </row>
    <row r="198" spans="1:6">
      <c r="B198" s="78"/>
      <c r="C198" s="80"/>
      <c r="D198" s="4"/>
      <c r="E198" s="74"/>
      <c r="F198" s="44"/>
    </row>
    <row r="199" spans="1:6">
      <c r="B199" s="78"/>
      <c r="C199" s="80"/>
      <c r="D199" s="4"/>
      <c r="E199" s="74"/>
      <c r="F199" s="44"/>
    </row>
    <row r="200" spans="1:6">
      <c r="B200" s="78"/>
      <c r="C200" s="80"/>
      <c r="D200" s="4"/>
      <c r="E200" s="74"/>
      <c r="F200" s="44"/>
    </row>
    <row r="201" spans="1:6">
      <c r="B201" s="78"/>
      <c r="C201" s="80"/>
      <c r="D201" s="4"/>
      <c r="E201" s="74"/>
      <c r="F201" s="44"/>
    </row>
    <row r="202" spans="1:6">
      <c r="B202" s="78"/>
      <c r="C202" s="80"/>
      <c r="D202" s="4"/>
      <c r="E202" s="74"/>
      <c r="F202" s="44"/>
    </row>
    <row r="203" spans="1:6">
      <c r="A203" s="26"/>
      <c r="B203" s="78"/>
      <c r="C203" s="2"/>
      <c r="D203" s="4"/>
      <c r="E203" s="74"/>
      <c r="F203" s="74"/>
    </row>
    <row r="204" spans="1:6" s="52" customFormat="1">
      <c r="A204" s="48"/>
      <c r="B204" s="78"/>
      <c r="C204" s="30"/>
      <c r="D204" s="72"/>
      <c r="E204" s="74"/>
      <c r="F204" s="51"/>
    </row>
    <row r="207" spans="1:6" s="52" customFormat="1">
      <c r="A207" s="77"/>
      <c r="B207" s="71"/>
      <c r="C207" s="30"/>
      <c r="D207" s="72"/>
      <c r="E207" s="74"/>
      <c r="F207" s="74"/>
    </row>
    <row r="208" spans="1:6">
      <c r="A208" s="81"/>
      <c r="B208" s="54"/>
      <c r="C208" s="2"/>
      <c r="D208" s="4"/>
      <c r="E208" s="74"/>
      <c r="F208" s="74"/>
    </row>
    <row r="209" spans="1:6" ht="13.5">
      <c r="A209" s="81"/>
      <c r="B209" s="54"/>
      <c r="C209" s="79"/>
      <c r="D209" s="4"/>
      <c r="E209" s="74"/>
      <c r="F209" s="74"/>
    </row>
    <row r="210" spans="1:6">
      <c r="A210" s="81"/>
      <c r="B210" s="54"/>
      <c r="C210" s="2"/>
      <c r="D210" s="4"/>
      <c r="E210" s="74"/>
      <c r="F210" s="74"/>
    </row>
    <row r="211" spans="1:6">
      <c r="A211" s="81"/>
      <c r="B211" s="54"/>
      <c r="C211" s="2"/>
      <c r="D211" s="4"/>
      <c r="E211" s="74"/>
      <c r="F211" s="74"/>
    </row>
    <row r="212" spans="1:6">
      <c r="A212" s="81"/>
      <c r="B212" s="54"/>
      <c r="C212" s="2"/>
      <c r="D212" s="4"/>
      <c r="E212" s="74"/>
      <c r="F212" s="74"/>
    </row>
    <row r="213" spans="1:6">
      <c r="A213" s="81"/>
      <c r="B213" s="54"/>
      <c r="C213" s="2"/>
      <c r="D213" s="4"/>
      <c r="E213" s="74"/>
      <c r="F213" s="74"/>
    </row>
    <row r="214" spans="1:6">
      <c r="A214" s="81"/>
      <c r="B214" s="54"/>
      <c r="C214" s="2"/>
      <c r="D214" s="4"/>
      <c r="E214" s="74"/>
      <c r="F214" s="74"/>
    </row>
    <row r="215" spans="1:6">
      <c r="A215" s="81"/>
      <c r="B215" s="54"/>
      <c r="C215" s="2"/>
      <c r="D215" s="4"/>
      <c r="E215" s="74"/>
      <c r="F215" s="74"/>
    </row>
    <row r="216" spans="1:6">
      <c r="A216" s="81"/>
      <c r="B216" s="54"/>
      <c r="C216" s="2"/>
      <c r="D216" s="4"/>
      <c r="E216" s="74"/>
      <c r="F216" s="74"/>
    </row>
    <row r="217" spans="1:6">
      <c r="A217" s="81"/>
      <c r="B217" s="54"/>
      <c r="C217" s="2"/>
      <c r="D217" s="4"/>
      <c r="E217" s="74"/>
      <c r="F217" s="74"/>
    </row>
    <row r="218" spans="1:6">
      <c r="A218" s="81"/>
      <c r="B218" s="54"/>
      <c r="C218" s="2"/>
      <c r="D218" s="4"/>
      <c r="E218" s="74"/>
      <c r="F218" s="74"/>
    </row>
    <row r="219" spans="1:6">
      <c r="A219" s="81"/>
      <c r="B219" s="54"/>
      <c r="C219" s="2"/>
      <c r="D219" s="4"/>
      <c r="E219" s="74"/>
      <c r="F219" s="44"/>
    </row>
    <row r="220" spans="1:6" ht="13.5">
      <c r="A220" s="81"/>
      <c r="B220" s="54"/>
      <c r="C220" s="79"/>
      <c r="D220" s="4"/>
      <c r="E220" s="74"/>
      <c r="F220" s="44"/>
    </row>
    <row r="221" spans="1:6">
      <c r="A221" s="81"/>
      <c r="B221" s="54"/>
      <c r="C221" s="71"/>
      <c r="D221" s="4"/>
      <c r="E221" s="74"/>
      <c r="F221" s="44"/>
    </row>
    <row r="222" spans="1:6">
      <c r="A222" s="81"/>
      <c r="B222" s="54"/>
      <c r="C222" s="423"/>
      <c r="D222" s="82"/>
      <c r="E222" s="74"/>
      <c r="F222" s="44"/>
    </row>
    <row r="223" spans="1:6">
      <c r="A223" s="81"/>
      <c r="B223" s="54"/>
      <c r="C223" s="423"/>
      <c r="D223" s="82"/>
      <c r="E223" s="74"/>
      <c r="F223" s="44"/>
    </row>
    <row r="224" spans="1:6">
      <c r="A224" s="81"/>
      <c r="B224" s="54"/>
      <c r="C224" s="2"/>
      <c r="D224" s="4"/>
      <c r="E224" s="74"/>
      <c r="F224" s="44"/>
    </row>
    <row r="225" spans="1:6">
      <c r="A225" s="81"/>
      <c r="B225" s="54"/>
      <c r="C225" s="2"/>
      <c r="D225" s="4"/>
      <c r="E225" s="74"/>
      <c r="F225" s="44"/>
    </row>
    <row r="226" spans="1:6">
      <c r="A226" s="81"/>
      <c r="B226" s="54"/>
      <c r="C226" s="2"/>
      <c r="D226" s="4"/>
      <c r="E226" s="74"/>
      <c r="F226" s="44"/>
    </row>
    <row r="227" spans="1:6">
      <c r="A227" s="81"/>
      <c r="B227" s="54"/>
      <c r="C227" s="2"/>
      <c r="D227" s="4"/>
      <c r="E227" s="74"/>
      <c r="F227" s="44"/>
    </row>
    <row r="228" spans="1:6">
      <c r="A228" s="81"/>
      <c r="B228" s="54"/>
      <c r="C228" s="2"/>
      <c r="D228" s="4"/>
      <c r="E228" s="74"/>
      <c r="F228" s="44"/>
    </row>
    <row r="229" spans="1:6">
      <c r="A229" s="81"/>
      <c r="B229" s="54"/>
      <c r="C229" s="2"/>
      <c r="D229" s="4"/>
      <c r="E229" s="74"/>
      <c r="F229" s="44"/>
    </row>
    <row r="230" spans="1:6">
      <c r="A230" s="81"/>
      <c r="B230" s="54"/>
      <c r="C230" s="2"/>
      <c r="D230" s="4"/>
      <c r="E230" s="74"/>
      <c r="F230" s="44"/>
    </row>
    <row r="231" spans="1:6">
      <c r="A231" s="81"/>
      <c r="B231" s="54"/>
      <c r="C231" s="2"/>
      <c r="D231" s="4"/>
      <c r="E231" s="74"/>
      <c r="F231" s="44"/>
    </row>
    <row r="232" spans="1:6">
      <c r="A232" s="81"/>
      <c r="B232" s="54"/>
      <c r="C232" s="2"/>
      <c r="D232" s="4"/>
      <c r="E232" s="74"/>
      <c r="F232" s="44"/>
    </row>
    <row r="233" spans="1:6">
      <c r="A233" s="81"/>
      <c r="B233" s="54"/>
      <c r="C233" s="2"/>
      <c r="D233" s="4"/>
      <c r="E233" s="74"/>
      <c r="F233" s="74"/>
    </row>
    <row r="234" spans="1:6">
      <c r="A234" s="81"/>
      <c r="B234" s="54"/>
      <c r="C234" s="2"/>
      <c r="D234" s="4"/>
      <c r="E234" s="74"/>
      <c r="F234" s="44"/>
    </row>
    <row r="235" spans="1:6">
      <c r="A235" s="81"/>
      <c r="B235" s="54"/>
      <c r="C235" s="2"/>
      <c r="D235" s="4"/>
      <c r="E235" s="74"/>
      <c r="F235" s="74"/>
    </row>
    <row r="236" spans="1:6">
      <c r="A236" s="81"/>
      <c r="B236" s="54"/>
      <c r="C236" s="2"/>
      <c r="D236" s="4"/>
      <c r="E236" s="74"/>
      <c r="F236" s="44"/>
    </row>
    <row r="237" spans="1:6">
      <c r="A237" s="81"/>
      <c r="B237" s="54"/>
      <c r="C237" s="2"/>
      <c r="D237" s="4"/>
      <c r="E237" s="74"/>
      <c r="F237" s="44"/>
    </row>
    <row r="238" spans="1:6">
      <c r="A238" s="81"/>
      <c r="B238" s="54"/>
      <c r="C238" s="2"/>
      <c r="D238" s="4"/>
      <c r="E238" s="74"/>
      <c r="F238" s="44"/>
    </row>
    <row r="239" spans="1:6">
      <c r="A239" s="81"/>
      <c r="B239" s="54"/>
      <c r="C239" s="2"/>
      <c r="D239" s="4"/>
      <c r="E239" s="74"/>
      <c r="F239" s="44"/>
    </row>
    <row r="240" spans="1:6">
      <c r="A240" s="81"/>
      <c r="B240" s="54"/>
      <c r="C240" s="2"/>
      <c r="D240" s="4"/>
      <c r="E240" s="74"/>
      <c r="F240" s="44"/>
    </row>
    <row r="241" spans="1:6">
      <c r="A241" s="81"/>
      <c r="B241" s="54"/>
      <c r="C241" s="2"/>
      <c r="D241" s="4"/>
      <c r="E241" s="74"/>
      <c r="F241" s="44"/>
    </row>
    <row r="242" spans="1:6">
      <c r="A242" s="81"/>
      <c r="B242" s="54"/>
      <c r="C242" s="2"/>
      <c r="D242" s="4"/>
      <c r="E242" s="74"/>
      <c r="F242" s="44"/>
    </row>
    <row r="243" spans="1:6">
      <c r="A243" s="81"/>
      <c r="B243" s="54"/>
      <c r="C243" s="2"/>
      <c r="D243" s="4"/>
      <c r="E243" s="74"/>
      <c r="F243" s="44"/>
    </row>
    <row r="244" spans="1:6">
      <c r="A244" s="81"/>
      <c r="B244" s="54"/>
      <c r="C244" s="2"/>
      <c r="D244" s="4"/>
      <c r="E244" s="74"/>
      <c r="F244" s="44"/>
    </row>
    <row r="245" spans="1:6">
      <c r="A245" s="81"/>
      <c r="B245" s="54"/>
      <c r="C245" s="2"/>
      <c r="D245" s="4"/>
      <c r="E245" s="74"/>
      <c r="F245" s="44"/>
    </row>
    <row r="246" spans="1:6">
      <c r="A246" s="81"/>
      <c r="B246" s="12"/>
      <c r="C246" s="2"/>
      <c r="D246" s="4"/>
      <c r="E246" s="74"/>
      <c r="F246" s="44"/>
    </row>
    <row r="247" spans="1:6">
      <c r="A247" s="81"/>
      <c r="B247" s="17"/>
    </row>
    <row r="248" spans="1:6" s="52" customFormat="1">
      <c r="A248" s="77"/>
      <c r="B248" s="40"/>
      <c r="C248" s="30"/>
      <c r="D248" s="72"/>
      <c r="E248" s="74"/>
      <c r="F248" s="51"/>
    </row>
    <row r="249" spans="1:6" s="52" customFormat="1">
      <c r="A249" s="77"/>
      <c r="B249" s="40"/>
      <c r="C249" s="30"/>
      <c r="D249" s="72"/>
      <c r="E249" s="74"/>
      <c r="F249" s="51"/>
    </row>
    <row r="251" spans="1:6">
      <c r="A251" s="77"/>
      <c r="B251" s="40"/>
      <c r="C251" s="30"/>
      <c r="D251" s="72"/>
      <c r="E251" s="74"/>
      <c r="F251" s="74"/>
    </row>
    <row r="252" spans="1:6">
      <c r="A252" s="81"/>
      <c r="B252" s="17"/>
      <c r="C252" s="2"/>
      <c r="D252" s="4"/>
      <c r="E252" s="74"/>
      <c r="F252" s="44"/>
    </row>
    <row r="253" spans="1:6">
      <c r="A253" s="81"/>
      <c r="B253" s="17"/>
      <c r="C253" s="2"/>
      <c r="D253" s="4"/>
      <c r="E253" s="74"/>
      <c r="F253" s="44"/>
    </row>
    <row r="254" spans="1:6">
      <c r="A254" s="81"/>
      <c r="B254" s="17"/>
      <c r="C254" s="2"/>
      <c r="D254" s="4"/>
      <c r="E254" s="74"/>
      <c r="F254" s="44"/>
    </row>
    <row r="255" spans="1:6" ht="13.5">
      <c r="A255" s="77"/>
      <c r="B255" s="54"/>
      <c r="C255" s="79"/>
      <c r="D255" s="83"/>
      <c r="E255" s="74"/>
      <c r="F255" s="74"/>
    </row>
    <row r="256" spans="1:6">
      <c r="A256" s="77"/>
      <c r="B256" s="54"/>
      <c r="C256" s="2"/>
      <c r="D256" s="83"/>
      <c r="E256" s="74"/>
      <c r="F256" s="74"/>
    </row>
    <row r="257" spans="1:6">
      <c r="A257" s="77"/>
      <c r="B257" s="54"/>
      <c r="C257" s="2"/>
      <c r="D257" s="4"/>
      <c r="E257" s="74"/>
      <c r="F257" s="44"/>
    </row>
    <row r="258" spans="1:6">
      <c r="A258" s="77"/>
      <c r="B258" s="54"/>
      <c r="C258" s="2"/>
      <c r="D258" s="4"/>
      <c r="E258" s="74"/>
      <c r="F258" s="44"/>
    </row>
    <row r="259" spans="1:6">
      <c r="A259" s="77"/>
      <c r="B259" s="54"/>
      <c r="C259" s="2"/>
      <c r="D259" s="84"/>
      <c r="E259" s="74"/>
      <c r="F259" s="44"/>
    </row>
    <row r="260" spans="1:6">
      <c r="A260" s="77"/>
      <c r="B260" s="54"/>
      <c r="C260" s="2"/>
      <c r="D260" s="4"/>
      <c r="E260" s="74"/>
      <c r="F260" s="44"/>
    </row>
    <row r="261" spans="1:6">
      <c r="A261" s="77"/>
      <c r="B261" s="54"/>
      <c r="C261" s="2"/>
      <c r="D261" s="4"/>
      <c r="E261" s="74"/>
      <c r="F261" s="44"/>
    </row>
    <row r="262" spans="1:6">
      <c r="A262" s="77"/>
      <c r="B262" s="54"/>
      <c r="C262" s="2"/>
      <c r="D262" s="83"/>
      <c r="E262" s="74"/>
      <c r="F262" s="74"/>
    </row>
    <row r="263" spans="1:6">
      <c r="A263" s="77"/>
      <c r="B263" s="54"/>
      <c r="C263" s="2"/>
      <c r="D263" s="4"/>
      <c r="E263" s="74"/>
      <c r="F263" s="44"/>
    </row>
    <row r="264" spans="1:6">
      <c r="A264" s="77"/>
      <c r="B264" s="54"/>
      <c r="C264" s="2"/>
      <c r="D264" s="4"/>
      <c r="E264" s="74"/>
      <c r="F264" s="44"/>
    </row>
    <row r="265" spans="1:6">
      <c r="A265" s="77"/>
      <c r="B265" s="54"/>
      <c r="C265" s="2"/>
      <c r="D265" s="83"/>
      <c r="E265" s="74"/>
      <c r="F265" s="74"/>
    </row>
    <row r="266" spans="1:6">
      <c r="A266" s="77"/>
      <c r="B266" s="54"/>
      <c r="C266" s="2"/>
      <c r="D266" s="4"/>
      <c r="E266" s="74"/>
      <c r="F266" s="44"/>
    </row>
    <row r="267" spans="1:6">
      <c r="A267" s="77"/>
      <c r="B267" s="54"/>
      <c r="C267" s="2"/>
      <c r="D267" s="4"/>
      <c r="E267" s="74"/>
      <c r="F267" s="44"/>
    </row>
    <row r="268" spans="1:6">
      <c r="A268" s="77"/>
      <c r="B268" s="54"/>
      <c r="C268" s="2"/>
      <c r="D268" s="4"/>
      <c r="E268" s="74"/>
      <c r="F268" s="44"/>
    </row>
    <row r="269" spans="1:6">
      <c r="A269" s="77"/>
      <c r="B269" s="54"/>
      <c r="C269" s="2"/>
      <c r="D269" s="4"/>
      <c r="E269" s="74"/>
      <c r="F269" s="44"/>
    </row>
    <row r="270" spans="1:6">
      <c r="A270" s="77"/>
      <c r="B270" s="54"/>
      <c r="C270" s="2"/>
      <c r="D270" s="4"/>
      <c r="E270" s="74"/>
      <c r="F270" s="44"/>
    </row>
    <row r="271" spans="1:6">
      <c r="A271" s="77"/>
      <c r="B271" s="54"/>
      <c r="C271" s="2"/>
      <c r="D271" s="4"/>
      <c r="E271" s="74"/>
      <c r="F271" s="44"/>
    </row>
    <row r="272" spans="1:6">
      <c r="A272" s="77"/>
      <c r="B272" s="54"/>
      <c r="C272" s="2"/>
      <c r="D272" s="4"/>
      <c r="E272" s="74"/>
      <c r="F272" s="44"/>
    </row>
    <row r="273" spans="1:6">
      <c r="A273" s="77"/>
      <c r="B273" s="54"/>
      <c r="C273" s="2"/>
      <c r="D273" s="4"/>
      <c r="E273" s="74"/>
      <c r="F273" s="44"/>
    </row>
    <row r="274" spans="1:6">
      <c r="A274" s="77"/>
      <c r="B274" s="54"/>
      <c r="C274" s="2"/>
      <c r="D274" s="4"/>
      <c r="E274" s="74"/>
      <c r="F274" s="44"/>
    </row>
    <row r="275" spans="1:6">
      <c r="A275" s="77"/>
      <c r="B275" s="54"/>
      <c r="C275" s="2"/>
      <c r="D275" s="4"/>
      <c r="E275" s="74"/>
      <c r="F275" s="44"/>
    </row>
    <row r="276" spans="1:6">
      <c r="A276" s="77"/>
      <c r="B276" s="54"/>
      <c r="C276" s="2"/>
      <c r="D276" s="4"/>
      <c r="E276" s="74"/>
      <c r="F276" s="44"/>
    </row>
    <row r="277" spans="1:6">
      <c r="A277" s="77"/>
      <c r="B277" s="54"/>
      <c r="C277" s="2"/>
      <c r="D277" s="4"/>
      <c r="E277" s="74"/>
      <c r="F277" s="44"/>
    </row>
    <row r="278" spans="1:6" ht="13.5">
      <c r="A278" s="77"/>
      <c r="B278" s="54"/>
      <c r="C278" s="79"/>
      <c r="D278" s="4"/>
      <c r="E278" s="74"/>
      <c r="F278" s="44"/>
    </row>
    <row r="279" spans="1:6">
      <c r="A279" s="77"/>
      <c r="B279" s="54"/>
      <c r="C279" s="2"/>
      <c r="D279" s="4"/>
      <c r="E279" s="74"/>
      <c r="F279" s="44"/>
    </row>
    <row r="280" spans="1:6">
      <c r="A280" s="77"/>
      <c r="B280" s="54"/>
      <c r="C280" s="2"/>
      <c r="D280" s="4"/>
      <c r="E280" s="74"/>
      <c r="F280" s="44"/>
    </row>
    <row r="281" spans="1:6">
      <c r="A281" s="77"/>
      <c r="B281" s="54"/>
      <c r="C281" s="2"/>
      <c r="D281" s="4"/>
      <c r="E281" s="74"/>
      <c r="F281" s="44"/>
    </row>
    <row r="282" spans="1:6">
      <c r="A282" s="77"/>
      <c r="B282" s="17"/>
      <c r="C282" s="2"/>
      <c r="D282" s="4"/>
      <c r="E282" s="74"/>
      <c r="F282" s="44"/>
    </row>
    <row r="283" spans="1:6">
      <c r="A283" s="77"/>
      <c r="B283" s="54"/>
      <c r="C283" s="2"/>
      <c r="D283" s="4"/>
      <c r="E283" s="74"/>
      <c r="F283" s="44"/>
    </row>
    <row r="284" spans="1:6">
      <c r="A284" s="77"/>
      <c r="B284" s="54"/>
      <c r="C284" s="2"/>
      <c r="D284" s="4"/>
      <c r="E284" s="74"/>
      <c r="F284" s="44"/>
    </row>
    <row r="285" spans="1:6">
      <c r="A285" s="77"/>
      <c r="B285" s="54"/>
      <c r="C285" s="2"/>
      <c r="D285" s="4"/>
      <c r="E285" s="74"/>
      <c r="F285" s="44"/>
    </row>
    <row r="286" spans="1:6">
      <c r="A286" s="77"/>
      <c r="B286" s="54"/>
      <c r="C286" s="2"/>
      <c r="D286" s="4"/>
      <c r="E286" s="74"/>
      <c r="F286" s="44"/>
    </row>
    <row r="287" spans="1:6">
      <c r="A287" s="77"/>
      <c r="B287" s="54"/>
      <c r="C287" s="2"/>
      <c r="D287" s="4"/>
      <c r="E287" s="74"/>
      <c r="F287" s="44"/>
    </row>
    <row r="288" spans="1:6">
      <c r="A288" s="77"/>
      <c r="B288" s="17"/>
      <c r="C288" s="2"/>
      <c r="D288" s="4"/>
      <c r="E288" s="74"/>
      <c r="F288" s="44"/>
    </row>
    <row r="289" spans="1:6" ht="13.5">
      <c r="A289" s="77"/>
      <c r="B289" s="12"/>
      <c r="C289" s="79"/>
      <c r="D289" s="84"/>
      <c r="E289" s="74"/>
      <c r="F289" s="74"/>
    </row>
    <row r="290" spans="1:6">
      <c r="A290" s="77"/>
      <c r="B290" s="12"/>
      <c r="C290" s="2"/>
      <c r="D290" s="84"/>
      <c r="E290" s="74"/>
      <c r="F290" s="74"/>
    </row>
    <row r="291" spans="1:6">
      <c r="A291" s="77"/>
      <c r="B291" s="54"/>
      <c r="C291" s="2"/>
      <c r="D291" s="4"/>
      <c r="E291" s="74"/>
      <c r="F291" s="44"/>
    </row>
    <row r="292" spans="1:6">
      <c r="A292" s="77"/>
      <c r="B292" s="54"/>
      <c r="C292" s="2"/>
      <c r="D292" s="4"/>
      <c r="E292" s="74"/>
      <c r="F292" s="44"/>
    </row>
    <row r="293" spans="1:6">
      <c r="A293" s="77"/>
      <c r="B293" s="54"/>
      <c r="C293" s="2"/>
      <c r="D293" s="84"/>
      <c r="E293" s="74"/>
      <c r="F293" s="44"/>
    </row>
    <row r="294" spans="1:6">
      <c r="A294" s="77"/>
      <c r="B294" s="54"/>
      <c r="C294" s="2"/>
      <c r="D294" s="4"/>
      <c r="E294" s="74"/>
      <c r="F294" s="44"/>
    </row>
    <row r="295" spans="1:6">
      <c r="A295" s="77"/>
      <c r="B295" s="54"/>
      <c r="C295" s="2"/>
      <c r="D295" s="4"/>
      <c r="E295" s="74"/>
      <c r="F295" s="44"/>
    </row>
    <row r="296" spans="1:6">
      <c r="A296" s="77"/>
      <c r="B296" s="54"/>
      <c r="C296" s="2"/>
      <c r="D296" s="84"/>
      <c r="E296" s="74"/>
      <c r="F296" s="44"/>
    </row>
    <row r="297" spans="1:6">
      <c r="A297" s="77"/>
      <c r="B297" s="54"/>
      <c r="C297" s="2"/>
      <c r="D297" s="4"/>
      <c r="E297" s="74"/>
      <c r="F297" s="44"/>
    </row>
    <row r="298" spans="1:6">
      <c r="A298" s="77"/>
      <c r="B298" s="12"/>
      <c r="C298" s="2"/>
      <c r="D298" s="4"/>
      <c r="E298" s="74"/>
      <c r="F298" s="44"/>
    </row>
    <row r="299" spans="1:6">
      <c r="A299" s="77"/>
      <c r="B299" s="12"/>
      <c r="C299" s="2"/>
      <c r="D299" s="4"/>
      <c r="E299" s="74"/>
      <c r="F299" s="44"/>
    </row>
    <row r="300" spans="1:6">
      <c r="A300" s="77"/>
      <c r="B300" s="54"/>
      <c r="C300" s="2"/>
      <c r="D300" s="4"/>
      <c r="E300" s="74"/>
      <c r="F300" s="44"/>
    </row>
    <row r="301" spans="1:6">
      <c r="A301" s="77"/>
      <c r="B301" s="12"/>
      <c r="C301" s="2"/>
      <c r="D301" s="4"/>
      <c r="E301" s="74"/>
      <c r="F301" s="44"/>
    </row>
    <row r="302" spans="1:6">
      <c r="A302" s="77"/>
      <c r="B302" s="12"/>
      <c r="C302" s="2"/>
      <c r="D302" s="84"/>
      <c r="E302" s="74"/>
      <c r="F302" s="74"/>
    </row>
    <row r="303" spans="1:6">
      <c r="A303" s="77"/>
      <c r="B303" s="54"/>
      <c r="C303" s="2"/>
      <c r="D303" s="4"/>
      <c r="E303" s="74"/>
      <c r="F303" s="44"/>
    </row>
    <row r="304" spans="1:6">
      <c r="A304" s="77"/>
      <c r="B304" s="12"/>
      <c r="C304" s="2"/>
      <c r="D304" s="4"/>
      <c r="E304" s="74"/>
      <c r="F304" s="44"/>
    </row>
    <row r="305" spans="1:6">
      <c r="A305" s="77"/>
      <c r="B305" s="12"/>
      <c r="C305" s="54"/>
      <c r="D305" s="12"/>
      <c r="E305" s="12"/>
      <c r="F305" s="12"/>
    </row>
    <row r="306" spans="1:6" ht="13.5">
      <c r="A306" s="77"/>
      <c r="B306" s="12"/>
      <c r="C306" s="79"/>
      <c r="D306" s="84"/>
      <c r="E306" s="74"/>
      <c r="F306" s="74"/>
    </row>
    <row r="307" spans="1:6">
      <c r="A307" s="77"/>
      <c r="B307" s="12"/>
      <c r="C307" s="2"/>
      <c r="D307" s="84"/>
      <c r="E307" s="74"/>
      <c r="F307" s="74"/>
    </row>
    <row r="308" spans="1:6">
      <c r="A308" s="77"/>
      <c r="B308" s="54"/>
      <c r="C308" s="2"/>
      <c r="D308" s="4"/>
      <c r="E308" s="74"/>
      <c r="F308" s="44"/>
    </row>
    <row r="309" spans="1:6">
      <c r="A309" s="77"/>
      <c r="B309" s="54"/>
      <c r="C309" s="2"/>
      <c r="D309" s="4"/>
      <c r="E309" s="74"/>
      <c r="F309" s="44"/>
    </row>
    <row r="310" spans="1:6">
      <c r="A310" s="77"/>
      <c r="B310" s="54"/>
      <c r="C310" s="2"/>
      <c r="D310" s="84"/>
      <c r="E310" s="74"/>
      <c r="F310" s="74"/>
    </row>
    <row r="311" spans="1:6">
      <c r="A311" s="77"/>
      <c r="B311" s="54"/>
      <c r="C311" s="2"/>
      <c r="D311" s="4"/>
      <c r="E311" s="74"/>
      <c r="F311" s="44"/>
    </row>
    <row r="312" spans="1:6">
      <c r="A312" s="77"/>
      <c r="B312" s="54"/>
      <c r="C312" s="2"/>
      <c r="D312" s="4"/>
      <c r="E312" s="74"/>
      <c r="F312" s="44"/>
    </row>
    <row r="313" spans="1:6">
      <c r="A313" s="77"/>
      <c r="B313" s="54"/>
      <c r="C313" s="2"/>
      <c r="D313" s="4"/>
      <c r="E313" s="74"/>
      <c r="F313" s="44"/>
    </row>
    <row r="314" spans="1:6">
      <c r="A314" s="77"/>
      <c r="B314" s="54"/>
      <c r="C314" s="2"/>
      <c r="D314" s="4"/>
      <c r="E314" s="74"/>
      <c r="F314" s="44"/>
    </row>
    <row r="315" spans="1:6">
      <c r="A315" s="77"/>
      <c r="B315" s="54"/>
      <c r="C315" s="2"/>
      <c r="D315" s="4"/>
      <c r="E315" s="74"/>
      <c r="F315" s="44"/>
    </row>
    <row r="316" spans="1:6">
      <c r="A316" s="77"/>
      <c r="B316" s="54"/>
      <c r="C316" s="2"/>
      <c r="D316" s="84"/>
      <c r="E316" s="74"/>
      <c r="F316" s="74"/>
    </row>
    <row r="317" spans="1:6">
      <c r="A317" s="77"/>
      <c r="B317" s="54"/>
      <c r="C317" s="2"/>
      <c r="D317" s="4"/>
      <c r="E317" s="74"/>
      <c r="F317" s="44"/>
    </row>
    <row r="318" spans="1:6">
      <c r="A318" s="77"/>
      <c r="B318" s="54"/>
      <c r="C318" s="2"/>
      <c r="D318" s="4"/>
      <c r="E318" s="74"/>
      <c r="F318" s="44"/>
    </row>
    <row r="319" spans="1:6">
      <c r="A319" s="77"/>
      <c r="B319" s="17"/>
      <c r="C319" s="2"/>
      <c r="D319" s="84"/>
      <c r="E319" s="74"/>
      <c r="F319" s="74"/>
    </row>
    <row r="320" spans="1:6">
      <c r="A320" s="77"/>
      <c r="B320" s="54"/>
      <c r="C320" s="2"/>
      <c r="D320" s="4"/>
      <c r="E320" s="74"/>
      <c r="F320" s="44"/>
    </row>
    <row r="321" spans="1:6">
      <c r="A321" s="77"/>
      <c r="B321" s="12"/>
      <c r="C321" s="2"/>
      <c r="D321" s="4"/>
      <c r="E321" s="74"/>
      <c r="F321" s="44"/>
    </row>
    <row r="322" spans="1:6">
      <c r="A322" s="77"/>
      <c r="B322" s="54"/>
      <c r="C322" s="2"/>
      <c r="D322" s="4"/>
      <c r="E322" s="74"/>
      <c r="F322" s="44"/>
    </row>
    <row r="323" spans="1:6">
      <c r="A323" s="77"/>
      <c r="B323" s="54"/>
      <c r="C323" s="2"/>
      <c r="D323" s="4"/>
      <c r="E323" s="74"/>
      <c r="F323" s="44"/>
    </row>
    <row r="324" spans="1:6">
      <c r="A324" s="77"/>
      <c r="B324" s="12"/>
      <c r="C324" s="2"/>
      <c r="D324" s="4"/>
      <c r="E324" s="74"/>
      <c r="F324" s="44"/>
    </row>
    <row r="325" spans="1:6">
      <c r="A325" s="77"/>
      <c r="B325" s="12"/>
      <c r="C325" s="54"/>
      <c r="D325" s="12"/>
      <c r="E325" s="12"/>
      <c r="F325" s="12"/>
    </row>
    <row r="326" spans="1:6">
      <c r="A326" s="77"/>
      <c r="B326" s="12"/>
      <c r="C326" s="2"/>
      <c r="D326" s="4"/>
      <c r="E326" s="74"/>
      <c r="F326" s="44"/>
    </row>
    <row r="327" spans="1:6">
      <c r="A327" s="77"/>
      <c r="B327" s="12"/>
      <c r="C327" s="2"/>
      <c r="D327" s="4"/>
      <c r="E327" s="74"/>
      <c r="F327" s="44"/>
    </row>
    <row r="328" spans="1:6">
      <c r="A328" s="77"/>
      <c r="B328" s="12"/>
      <c r="C328" s="2"/>
      <c r="D328" s="4"/>
      <c r="E328" s="74"/>
      <c r="F328" s="44"/>
    </row>
    <row r="329" spans="1:6">
      <c r="A329" s="77"/>
      <c r="B329" s="54"/>
      <c r="C329" s="2"/>
      <c r="D329" s="4"/>
      <c r="E329" s="74"/>
      <c r="F329" s="44"/>
    </row>
    <row r="330" spans="1:6">
      <c r="A330" s="77"/>
      <c r="B330" s="54"/>
      <c r="C330" s="2"/>
      <c r="D330" s="4"/>
      <c r="E330" s="74"/>
      <c r="F330" s="44"/>
    </row>
    <row r="331" spans="1:6">
      <c r="A331" s="77"/>
      <c r="B331" s="54"/>
      <c r="C331" s="54"/>
      <c r="D331" s="12"/>
      <c r="E331" s="12"/>
      <c r="F331" s="12"/>
    </row>
    <row r="332" spans="1:6" ht="13.5">
      <c r="A332" s="77"/>
      <c r="B332" s="54"/>
      <c r="C332" s="79"/>
      <c r="D332" s="12"/>
      <c r="E332" s="12"/>
      <c r="F332" s="12"/>
    </row>
    <row r="333" spans="1:6">
      <c r="A333" s="77"/>
      <c r="B333" s="17"/>
      <c r="C333" s="54"/>
      <c r="D333" s="12"/>
      <c r="E333" s="12"/>
      <c r="F333" s="12"/>
    </row>
    <row r="334" spans="1:6">
      <c r="A334" s="81"/>
      <c r="B334" s="54"/>
      <c r="C334" s="2"/>
      <c r="D334" s="4"/>
      <c r="E334" s="74"/>
      <c r="F334" s="44"/>
    </row>
    <row r="335" spans="1:6">
      <c r="A335" s="81"/>
      <c r="B335" s="54"/>
      <c r="C335" s="2"/>
      <c r="D335" s="4"/>
      <c r="E335" s="74"/>
      <c r="F335" s="44"/>
    </row>
    <row r="336" spans="1:6">
      <c r="A336" s="77"/>
      <c r="B336" s="54"/>
      <c r="C336" s="54"/>
      <c r="D336" s="12"/>
      <c r="E336" s="12"/>
      <c r="F336" s="12"/>
    </row>
    <row r="337" spans="1:6">
      <c r="A337" s="81"/>
      <c r="B337" s="54"/>
      <c r="C337" s="2"/>
      <c r="D337" s="4"/>
      <c r="E337" s="74"/>
      <c r="F337" s="44"/>
    </row>
    <row r="338" spans="1:6">
      <c r="A338" s="81"/>
      <c r="B338" s="12"/>
      <c r="C338" s="2"/>
      <c r="D338" s="4"/>
      <c r="E338" s="74"/>
      <c r="F338" s="44"/>
    </row>
    <row r="339" spans="1:6">
      <c r="A339" s="81"/>
      <c r="B339" s="12"/>
      <c r="C339" s="54"/>
      <c r="D339" s="12"/>
      <c r="E339" s="12"/>
      <c r="F339" s="12"/>
    </row>
    <row r="340" spans="1:6">
      <c r="A340" s="81"/>
      <c r="B340" s="54"/>
      <c r="C340" s="2"/>
      <c r="D340" s="4"/>
      <c r="E340" s="74"/>
      <c r="F340" s="44"/>
    </row>
    <row r="341" spans="1:6">
      <c r="A341" s="81"/>
      <c r="B341" s="54"/>
      <c r="C341" s="2"/>
      <c r="D341" s="4"/>
      <c r="E341" s="74"/>
      <c r="F341" s="44"/>
    </row>
    <row r="342" spans="1:6">
      <c r="A342" s="81"/>
      <c r="B342" s="54"/>
      <c r="C342" s="54"/>
      <c r="D342" s="12"/>
      <c r="E342" s="12"/>
      <c r="F342" s="12"/>
    </row>
    <row r="343" spans="1:6" ht="13.5">
      <c r="A343" s="81"/>
      <c r="B343" s="54"/>
      <c r="C343" s="79"/>
      <c r="D343" s="12"/>
      <c r="E343" s="12"/>
      <c r="F343" s="12"/>
    </row>
    <row r="344" spans="1:6">
      <c r="A344" s="81"/>
      <c r="B344" s="54"/>
      <c r="C344" s="2"/>
      <c r="D344" s="12"/>
      <c r="E344" s="12"/>
      <c r="F344" s="12"/>
    </row>
    <row r="345" spans="1:6">
      <c r="A345" s="81"/>
      <c r="B345" s="54"/>
      <c r="C345" s="54"/>
      <c r="D345" s="12"/>
      <c r="E345" s="12"/>
      <c r="F345" s="12"/>
    </row>
    <row r="346" spans="1:6">
      <c r="A346" s="81"/>
      <c r="B346" s="54"/>
      <c r="C346" s="2"/>
      <c r="D346" s="4"/>
      <c r="E346" s="12"/>
      <c r="F346" s="12"/>
    </row>
    <row r="347" spans="1:6">
      <c r="A347" s="81"/>
      <c r="B347" s="54"/>
      <c r="C347" s="2"/>
      <c r="D347" s="4"/>
      <c r="E347" s="12"/>
      <c r="F347" s="44"/>
    </row>
    <row r="348" spans="1:6">
      <c r="A348" s="81"/>
      <c r="B348" s="54"/>
      <c r="C348" s="2"/>
      <c r="D348" s="4"/>
      <c r="E348" s="12"/>
      <c r="F348" s="44"/>
    </row>
    <row r="349" spans="1:6">
      <c r="A349" s="81"/>
      <c r="B349" s="54"/>
      <c r="C349" s="54"/>
      <c r="D349" s="12"/>
      <c r="E349" s="12"/>
      <c r="F349" s="12"/>
    </row>
    <row r="350" spans="1:6">
      <c r="A350" s="81"/>
      <c r="B350" s="54"/>
      <c r="C350" s="2"/>
      <c r="D350" s="4"/>
      <c r="E350" s="12"/>
      <c r="F350" s="12"/>
    </row>
    <row r="351" spans="1:6">
      <c r="A351" s="81"/>
      <c r="B351" s="54"/>
      <c r="C351" s="2"/>
      <c r="D351" s="4"/>
      <c r="E351" s="12"/>
      <c r="F351" s="44"/>
    </row>
    <row r="352" spans="1:6">
      <c r="A352" s="81"/>
      <c r="B352" s="54"/>
      <c r="C352" s="2"/>
      <c r="D352" s="4"/>
      <c r="E352" s="12"/>
      <c r="F352" s="44"/>
    </row>
    <row r="353" spans="1:6">
      <c r="A353" s="81"/>
      <c r="B353" s="54"/>
      <c r="C353" s="54"/>
      <c r="D353" s="12"/>
      <c r="E353" s="12"/>
      <c r="F353" s="12"/>
    </row>
    <row r="354" spans="1:6">
      <c r="A354" s="81"/>
      <c r="B354" s="54"/>
      <c r="C354" s="2"/>
      <c r="D354" s="4"/>
      <c r="E354" s="12"/>
      <c r="F354" s="44"/>
    </row>
    <row r="355" spans="1:6">
      <c r="A355" s="81"/>
      <c r="B355" s="54"/>
      <c r="C355" s="2"/>
      <c r="D355" s="4"/>
      <c r="E355" s="12"/>
      <c r="F355" s="44"/>
    </row>
    <row r="356" spans="1:6">
      <c r="A356" s="81"/>
      <c r="B356" s="54"/>
      <c r="C356" s="54"/>
      <c r="D356" s="12"/>
      <c r="E356" s="12"/>
      <c r="F356" s="12"/>
    </row>
    <row r="357" spans="1:6">
      <c r="A357" s="81"/>
      <c r="B357" s="54"/>
      <c r="C357" s="2"/>
      <c r="D357" s="4"/>
      <c r="E357" s="12"/>
      <c r="F357" s="12"/>
    </row>
    <row r="358" spans="1:6">
      <c r="A358" s="81"/>
      <c r="B358" s="54"/>
      <c r="C358" s="2"/>
      <c r="D358" s="4"/>
      <c r="E358" s="12"/>
      <c r="F358" s="44"/>
    </row>
    <row r="359" spans="1:6">
      <c r="A359" s="81"/>
      <c r="B359" s="54"/>
      <c r="C359" s="2"/>
      <c r="D359" s="4"/>
      <c r="E359" s="12"/>
      <c r="F359" s="44"/>
    </row>
    <row r="360" spans="1:6">
      <c r="A360" s="81"/>
      <c r="B360" s="54"/>
      <c r="C360" s="54"/>
      <c r="D360" s="12"/>
      <c r="E360" s="74"/>
      <c r="F360" s="44"/>
    </row>
    <row r="361" spans="1:6">
      <c r="A361" s="81"/>
      <c r="B361" s="54"/>
      <c r="C361" s="2"/>
      <c r="D361" s="4"/>
      <c r="E361" s="12"/>
      <c r="F361" s="44"/>
    </row>
    <row r="362" spans="1:6">
      <c r="A362" s="81"/>
      <c r="B362" s="54"/>
      <c r="C362" s="2"/>
      <c r="D362" s="4"/>
      <c r="E362" s="12"/>
      <c r="F362" s="44"/>
    </row>
    <row r="363" spans="1:6">
      <c r="A363" s="81"/>
      <c r="B363" s="54"/>
      <c r="C363" s="2"/>
      <c r="D363" s="4"/>
      <c r="E363" s="74"/>
      <c r="F363" s="44"/>
    </row>
    <row r="364" spans="1:6">
      <c r="A364" s="81"/>
      <c r="B364" s="54"/>
      <c r="C364" s="2"/>
      <c r="D364" s="4"/>
      <c r="E364" s="74"/>
      <c r="F364" s="44"/>
    </row>
    <row r="365" spans="1:6">
      <c r="A365" s="81"/>
      <c r="B365" s="54"/>
      <c r="C365" s="2"/>
      <c r="D365" s="4"/>
      <c r="E365" s="74"/>
      <c r="F365" s="44"/>
    </row>
    <row r="366" spans="1:6">
      <c r="A366" s="81"/>
      <c r="B366" s="54"/>
      <c r="C366" s="2"/>
      <c r="D366" s="4"/>
      <c r="E366" s="74"/>
      <c r="F366" s="44"/>
    </row>
    <row r="367" spans="1:6">
      <c r="A367" s="81"/>
      <c r="B367" s="54"/>
      <c r="C367" s="2"/>
      <c r="D367" s="4"/>
      <c r="E367" s="74"/>
      <c r="F367" s="44"/>
    </row>
    <row r="368" spans="1:6">
      <c r="A368" s="81"/>
      <c r="B368" s="54"/>
      <c r="C368" s="2"/>
      <c r="D368" s="4"/>
      <c r="E368" s="74"/>
      <c r="F368" s="44"/>
    </row>
    <row r="369" spans="1:6">
      <c r="A369" s="81"/>
      <c r="B369" s="54"/>
      <c r="C369" s="2"/>
      <c r="D369" s="4"/>
      <c r="E369" s="74"/>
      <c r="F369" s="44"/>
    </row>
    <row r="370" spans="1:6">
      <c r="A370" s="81"/>
      <c r="B370" s="54"/>
      <c r="C370" s="2"/>
      <c r="D370" s="4"/>
      <c r="E370" s="74"/>
      <c r="F370" s="44"/>
    </row>
    <row r="371" spans="1:6">
      <c r="A371" s="81"/>
      <c r="B371" s="54"/>
      <c r="C371" s="2"/>
      <c r="D371" s="4"/>
      <c r="E371" s="74"/>
      <c r="F371" s="44"/>
    </row>
    <row r="372" spans="1:6">
      <c r="A372" s="81"/>
      <c r="B372" s="54"/>
      <c r="C372" s="2"/>
      <c r="D372" s="4"/>
      <c r="E372" s="74"/>
      <c r="F372" s="44"/>
    </row>
    <row r="373" spans="1:6">
      <c r="A373" s="81"/>
      <c r="B373" s="54"/>
      <c r="C373" s="2"/>
      <c r="D373" s="4"/>
      <c r="E373" s="74"/>
      <c r="F373" s="44"/>
    </row>
    <row r="374" spans="1:6">
      <c r="A374" s="81"/>
      <c r="B374" s="54"/>
      <c r="C374" s="2"/>
      <c r="D374" s="4"/>
      <c r="E374" s="74"/>
      <c r="F374" s="44"/>
    </row>
    <row r="375" spans="1:6">
      <c r="A375" s="81"/>
      <c r="B375" s="54"/>
      <c r="C375" s="2"/>
      <c r="D375" s="4"/>
      <c r="E375" s="74"/>
      <c r="F375" s="44"/>
    </row>
    <row r="376" spans="1:6">
      <c r="A376" s="81"/>
      <c r="B376" s="12"/>
      <c r="C376" s="2"/>
      <c r="D376" s="4"/>
      <c r="E376" s="74"/>
      <c r="F376" s="44"/>
    </row>
    <row r="377" spans="1:6">
      <c r="A377" s="81"/>
      <c r="B377" s="12"/>
      <c r="C377" s="2"/>
      <c r="D377" s="4"/>
      <c r="E377" s="74"/>
      <c r="F377" s="44"/>
    </row>
    <row r="378" spans="1:6">
      <c r="A378" s="81"/>
      <c r="B378" s="12"/>
      <c r="C378" s="2"/>
      <c r="D378" s="4"/>
      <c r="E378" s="74"/>
      <c r="F378" s="44"/>
    </row>
    <row r="379" spans="1:6">
      <c r="A379" s="81"/>
      <c r="B379" s="54"/>
      <c r="C379" s="2"/>
      <c r="D379" s="4"/>
      <c r="E379" s="74"/>
      <c r="F379" s="44"/>
    </row>
    <row r="380" spans="1:6">
      <c r="A380" s="81"/>
      <c r="B380" s="54"/>
      <c r="C380" s="2"/>
      <c r="D380" s="4"/>
      <c r="E380" s="74"/>
      <c r="F380" s="44"/>
    </row>
    <row r="381" spans="1:6">
      <c r="A381" s="81"/>
      <c r="B381" s="54"/>
      <c r="C381" s="2"/>
      <c r="D381" s="4"/>
      <c r="E381" s="74"/>
      <c r="F381" s="44"/>
    </row>
    <row r="382" spans="1:6">
      <c r="A382" s="81"/>
      <c r="B382" s="54"/>
      <c r="C382" s="2"/>
      <c r="D382" s="4"/>
      <c r="E382" s="74"/>
      <c r="F382" s="44"/>
    </row>
    <row r="383" spans="1:6">
      <c r="A383" s="81"/>
      <c r="B383" s="54"/>
      <c r="C383" s="2"/>
      <c r="D383" s="4"/>
      <c r="E383" s="74"/>
      <c r="F383" s="44"/>
    </row>
    <row r="384" spans="1:6">
      <c r="A384" s="81"/>
      <c r="B384" s="54"/>
      <c r="C384" s="2"/>
      <c r="D384" s="4"/>
      <c r="E384" s="74"/>
      <c r="F384" s="44"/>
    </row>
    <row r="385" spans="1:6">
      <c r="A385" s="81"/>
      <c r="B385" s="54"/>
      <c r="C385" s="2"/>
      <c r="D385" s="4"/>
      <c r="E385" s="74"/>
      <c r="F385" s="44"/>
    </row>
    <row r="386" spans="1:6">
      <c r="A386" s="81"/>
      <c r="B386" s="54"/>
      <c r="C386" s="2"/>
      <c r="D386" s="4"/>
      <c r="E386" s="74"/>
      <c r="F386" s="44"/>
    </row>
    <row r="387" spans="1:6">
      <c r="A387" s="81"/>
      <c r="B387" s="54"/>
      <c r="C387" s="2"/>
      <c r="D387" s="4"/>
      <c r="E387" s="74"/>
      <c r="F387" s="44"/>
    </row>
    <row r="388" spans="1:6">
      <c r="A388" s="81"/>
      <c r="B388" s="54"/>
      <c r="C388" s="2"/>
      <c r="D388" s="4"/>
      <c r="E388" s="74"/>
      <c r="F388" s="44"/>
    </row>
    <row r="389" spans="1:6">
      <c r="A389" s="81"/>
      <c r="B389" s="54"/>
      <c r="C389" s="2"/>
      <c r="D389" s="4"/>
      <c r="E389" s="74"/>
      <c r="F389" s="44"/>
    </row>
    <row r="390" spans="1:6">
      <c r="A390" s="81"/>
      <c r="B390" s="54"/>
      <c r="C390" s="2"/>
      <c r="D390" s="4"/>
      <c r="E390" s="74"/>
      <c r="F390" s="44"/>
    </row>
    <row r="391" spans="1:6">
      <c r="A391" s="81"/>
      <c r="B391" s="54"/>
      <c r="C391" s="2"/>
      <c r="D391" s="4"/>
      <c r="E391" s="74"/>
      <c r="F391" s="44"/>
    </row>
    <row r="392" spans="1:6">
      <c r="A392" s="81"/>
      <c r="B392" s="54"/>
      <c r="C392" s="2"/>
      <c r="D392" s="4"/>
      <c r="E392" s="74"/>
      <c r="F392" s="44"/>
    </row>
    <row r="393" spans="1:6">
      <c r="A393" s="81"/>
      <c r="B393" s="54"/>
      <c r="C393" s="2"/>
      <c r="D393" s="4"/>
      <c r="E393" s="74"/>
      <c r="F393" s="44"/>
    </row>
    <row r="394" spans="1:6">
      <c r="A394" s="81"/>
      <c r="B394" s="12"/>
      <c r="C394" s="2"/>
      <c r="D394" s="4"/>
      <c r="E394" s="74"/>
      <c r="F394" s="44"/>
    </row>
    <row r="395" spans="1:6">
      <c r="A395" s="81"/>
      <c r="B395" s="54"/>
      <c r="C395" s="2"/>
      <c r="D395" s="4"/>
      <c r="E395" s="74"/>
      <c r="F395" s="44"/>
    </row>
    <row r="396" spans="1:6">
      <c r="A396" s="81"/>
      <c r="B396" s="54"/>
      <c r="C396" s="2"/>
      <c r="D396" s="4"/>
      <c r="E396" s="74"/>
      <c r="F396" s="44"/>
    </row>
    <row r="397" spans="1:6">
      <c r="A397" s="81"/>
      <c r="B397" s="54"/>
      <c r="C397" s="2"/>
      <c r="D397" s="4"/>
      <c r="E397" s="74"/>
      <c r="F397" s="44"/>
    </row>
    <row r="398" spans="1:6">
      <c r="A398" s="81"/>
      <c r="B398" s="54"/>
      <c r="C398" s="2"/>
      <c r="D398" s="4"/>
      <c r="E398" s="12"/>
      <c r="F398" s="44"/>
    </row>
    <row r="399" spans="1:6">
      <c r="A399" s="81"/>
      <c r="B399" s="17"/>
      <c r="C399" s="2"/>
      <c r="D399" s="4"/>
      <c r="E399" s="74"/>
      <c r="F399" s="44"/>
    </row>
    <row r="400" spans="1:6">
      <c r="A400" s="81"/>
      <c r="B400" s="17"/>
      <c r="C400" s="2"/>
      <c r="D400" s="4"/>
      <c r="E400" s="74"/>
      <c r="F400" s="74"/>
    </row>
    <row r="401" spans="1:6">
      <c r="A401" s="81"/>
      <c r="B401" s="17"/>
      <c r="C401" s="2"/>
      <c r="D401" s="4"/>
      <c r="E401" s="74"/>
      <c r="F401" s="74"/>
    </row>
    <row r="402" spans="1:6">
      <c r="A402" s="81"/>
      <c r="B402" s="17"/>
      <c r="C402" s="2"/>
      <c r="D402" s="4"/>
      <c r="E402" s="74"/>
      <c r="F402" s="44"/>
    </row>
    <row r="403" spans="1:6">
      <c r="A403" s="81"/>
      <c r="B403" s="17"/>
      <c r="C403" s="2"/>
      <c r="D403" s="4"/>
      <c r="E403" s="74"/>
      <c r="F403" s="44"/>
    </row>
    <row r="404" spans="1:6">
      <c r="A404" s="81"/>
      <c r="B404" s="17"/>
      <c r="C404" s="2"/>
      <c r="D404" s="4"/>
      <c r="E404" s="74"/>
      <c r="F404" s="74"/>
    </row>
    <row r="405" spans="1:6">
      <c r="A405" s="81"/>
      <c r="B405" s="17"/>
      <c r="C405" s="2"/>
      <c r="D405" s="4"/>
      <c r="E405" s="74"/>
      <c r="F405" s="74"/>
    </row>
    <row r="406" spans="1:6">
      <c r="A406" s="81"/>
      <c r="B406" s="17"/>
      <c r="C406" s="2"/>
      <c r="D406" s="4"/>
      <c r="E406" s="74"/>
      <c r="F406" s="44"/>
    </row>
    <row r="407" spans="1:6">
      <c r="A407" s="81"/>
      <c r="B407" s="17"/>
      <c r="C407" s="2"/>
      <c r="D407" s="4"/>
      <c r="E407" s="74"/>
      <c r="F407" s="44"/>
    </row>
    <row r="408" spans="1:6">
      <c r="A408" s="81"/>
      <c r="B408" s="17"/>
      <c r="C408" s="2"/>
      <c r="D408" s="4"/>
      <c r="E408" s="74"/>
      <c r="F408" s="74"/>
    </row>
    <row r="409" spans="1:6">
      <c r="A409" s="81"/>
      <c r="B409" s="17"/>
      <c r="C409" s="2"/>
      <c r="D409" s="4"/>
      <c r="E409" s="74"/>
      <c r="F409" s="44"/>
    </row>
    <row r="410" spans="1:6">
      <c r="A410" s="81"/>
      <c r="B410" s="17"/>
      <c r="C410" s="2"/>
      <c r="D410" s="4"/>
      <c r="E410" s="74"/>
      <c r="F410" s="44"/>
    </row>
    <row r="411" spans="1:6">
      <c r="A411" s="81"/>
      <c r="B411" s="17"/>
      <c r="C411" s="2"/>
      <c r="D411" s="4"/>
      <c r="E411" s="74"/>
      <c r="F411" s="74"/>
    </row>
    <row r="412" spans="1:6">
      <c r="A412" s="81"/>
      <c r="B412" s="17"/>
      <c r="C412" s="2"/>
      <c r="D412" s="4"/>
      <c r="E412" s="74"/>
      <c r="F412" s="74"/>
    </row>
    <row r="413" spans="1:6">
      <c r="A413" s="81"/>
      <c r="B413" s="17"/>
      <c r="C413" s="2"/>
      <c r="D413" s="4"/>
      <c r="E413" s="74"/>
      <c r="F413" s="44"/>
    </row>
    <row r="414" spans="1:6">
      <c r="A414" s="81"/>
      <c r="B414" s="17"/>
      <c r="C414" s="2"/>
      <c r="D414" s="4"/>
      <c r="E414" s="74"/>
      <c r="F414" s="44"/>
    </row>
    <row r="415" spans="1:6">
      <c r="A415" s="81"/>
      <c r="B415" s="17"/>
      <c r="C415" s="2"/>
      <c r="D415" s="4"/>
      <c r="E415" s="74"/>
      <c r="F415" s="74"/>
    </row>
    <row r="416" spans="1:6">
      <c r="A416" s="81"/>
      <c r="B416" s="17"/>
      <c r="C416" s="2"/>
      <c r="D416" s="4"/>
      <c r="E416" s="74"/>
      <c r="F416" s="74"/>
    </row>
    <row r="417" spans="1:6">
      <c r="A417" s="81"/>
      <c r="B417" s="17"/>
      <c r="C417" s="2"/>
      <c r="D417" s="4"/>
      <c r="E417" s="74"/>
      <c r="F417" s="44"/>
    </row>
    <row r="418" spans="1:6">
      <c r="A418" s="81"/>
      <c r="B418" s="17"/>
      <c r="C418" s="2"/>
      <c r="D418" s="4"/>
      <c r="E418" s="74"/>
      <c r="F418" s="44"/>
    </row>
    <row r="419" spans="1:6">
      <c r="A419" s="81"/>
      <c r="B419" s="17"/>
      <c r="C419" s="2"/>
      <c r="D419" s="4"/>
      <c r="E419" s="74"/>
      <c r="F419" s="74"/>
    </row>
    <row r="420" spans="1:6">
      <c r="A420" s="81"/>
      <c r="B420" s="17"/>
      <c r="C420" s="2"/>
      <c r="D420" s="4"/>
      <c r="E420" s="74"/>
      <c r="F420" s="74"/>
    </row>
    <row r="421" spans="1:6">
      <c r="A421" s="81"/>
      <c r="B421" s="17"/>
      <c r="C421" s="2"/>
      <c r="D421" s="4"/>
      <c r="E421" s="74"/>
      <c r="F421" s="44"/>
    </row>
    <row r="422" spans="1:6">
      <c r="A422" s="81"/>
      <c r="B422" s="17"/>
      <c r="C422" s="2"/>
      <c r="D422" s="4"/>
      <c r="E422" s="74"/>
      <c r="F422" s="44"/>
    </row>
    <row r="423" spans="1:6">
      <c r="A423" s="81"/>
      <c r="B423" s="17"/>
      <c r="C423" s="2"/>
      <c r="D423" s="4"/>
      <c r="E423" s="74"/>
      <c r="F423" s="74"/>
    </row>
    <row r="424" spans="1:6">
      <c r="A424" s="81"/>
      <c r="B424" s="17"/>
      <c r="C424" s="2"/>
      <c r="D424" s="4"/>
      <c r="E424" s="74"/>
      <c r="F424" s="74"/>
    </row>
    <row r="425" spans="1:6">
      <c r="A425" s="81"/>
      <c r="B425" s="17"/>
      <c r="C425" s="2"/>
      <c r="D425" s="4"/>
      <c r="E425" s="74"/>
      <c r="F425" s="44"/>
    </row>
    <row r="426" spans="1:6">
      <c r="A426" s="81"/>
      <c r="B426" s="17"/>
      <c r="C426" s="2"/>
      <c r="D426" s="4"/>
      <c r="E426" s="74"/>
      <c r="F426" s="44"/>
    </row>
    <row r="427" spans="1:6">
      <c r="A427" s="81"/>
      <c r="B427" s="17"/>
      <c r="C427" s="2"/>
      <c r="D427" s="4"/>
      <c r="E427" s="74"/>
      <c r="F427" s="74"/>
    </row>
    <row r="428" spans="1:6">
      <c r="A428" s="81"/>
      <c r="B428" s="17"/>
      <c r="C428" s="2"/>
      <c r="D428" s="4"/>
      <c r="E428" s="74"/>
      <c r="F428" s="74"/>
    </row>
    <row r="429" spans="1:6">
      <c r="A429" s="81"/>
      <c r="B429" s="17"/>
      <c r="C429" s="2"/>
      <c r="D429" s="4"/>
      <c r="E429" s="74"/>
      <c r="F429" s="44"/>
    </row>
    <row r="430" spans="1:6">
      <c r="A430" s="81"/>
      <c r="B430" s="17"/>
      <c r="C430" s="2"/>
      <c r="D430" s="4"/>
      <c r="E430" s="74"/>
      <c r="F430" s="44"/>
    </row>
    <row r="431" spans="1:6">
      <c r="A431" s="81"/>
      <c r="B431" s="17"/>
      <c r="C431" s="2"/>
      <c r="D431" s="4"/>
      <c r="E431" s="74"/>
      <c r="F431" s="74"/>
    </row>
    <row r="432" spans="1:6">
      <c r="A432" s="81"/>
      <c r="B432" s="17"/>
      <c r="C432" s="2"/>
      <c r="D432" s="4"/>
      <c r="E432" s="74"/>
      <c r="F432" s="74"/>
    </row>
    <row r="433" spans="1:6">
      <c r="A433" s="81"/>
      <c r="B433" s="17"/>
      <c r="C433" s="2"/>
      <c r="D433" s="4"/>
      <c r="E433" s="74"/>
      <c r="F433" s="44"/>
    </row>
    <row r="434" spans="1:6">
      <c r="A434" s="81"/>
      <c r="B434" s="17"/>
      <c r="C434" s="2"/>
      <c r="D434" s="4"/>
      <c r="E434" s="74"/>
      <c r="F434" s="44"/>
    </row>
    <row r="435" spans="1:6">
      <c r="A435" s="81"/>
      <c r="B435" s="17"/>
      <c r="C435" s="2"/>
      <c r="D435" s="4"/>
      <c r="E435" s="74"/>
      <c r="F435" s="74"/>
    </row>
    <row r="436" spans="1:6">
      <c r="A436" s="81"/>
      <c r="B436" s="17"/>
      <c r="C436" s="2"/>
      <c r="D436" s="4"/>
      <c r="E436" s="74"/>
      <c r="F436" s="74"/>
    </row>
    <row r="437" spans="1:6">
      <c r="A437" s="81"/>
      <c r="B437" s="17"/>
      <c r="C437" s="2"/>
      <c r="D437" s="4"/>
      <c r="E437" s="74"/>
      <c r="F437" s="44"/>
    </row>
    <row r="438" spans="1:6">
      <c r="A438" s="81"/>
      <c r="B438" s="17"/>
      <c r="C438" s="2"/>
      <c r="D438" s="4"/>
      <c r="E438" s="74"/>
      <c r="F438" s="44"/>
    </row>
    <row r="439" spans="1:6">
      <c r="A439" s="81"/>
      <c r="B439" s="17"/>
      <c r="C439" s="2"/>
      <c r="D439" s="4"/>
      <c r="E439" s="74"/>
      <c r="F439" s="74"/>
    </row>
    <row r="440" spans="1:6">
      <c r="A440" s="81"/>
      <c r="B440" s="17"/>
      <c r="C440" s="2"/>
      <c r="D440" s="4"/>
      <c r="E440" s="74"/>
      <c r="F440" s="74"/>
    </row>
    <row r="441" spans="1:6">
      <c r="A441" s="81"/>
      <c r="B441" s="17"/>
      <c r="C441" s="2"/>
      <c r="D441" s="4"/>
      <c r="E441" s="74"/>
      <c r="F441" s="44"/>
    </row>
    <row r="442" spans="1:6">
      <c r="A442" s="81"/>
      <c r="B442" s="17"/>
      <c r="C442" s="2"/>
      <c r="D442" s="4"/>
      <c r="E442" s="74"/>
      <c r="F442" s="44"/>
    </row>
    <row r="443" spans="1:6">
      <c r="A443" s="81"/>
      <c r="B443" s="17"/>
      <c r="C443" s="2"/>
      <c r="D443" s="4"/>
      <c r="E443" s="74"/>
      <c r="F443" s="74"/>
    </row>
    <row r="444" spans="1:6">
      <c r="A444" s="81"/>
      <c r="B444" s="17"/>
      <c r="C444" s="2"/>
      <c r="D444" s="4"/>
      <c r="E444" s="74"/>
      <c r="F444" s="44"/>
    </row>
    <row r="445" spans="1:6">
      <c r="A445" s="81"/>
      <c r="B445" s="17"/>
      <c r="C445" s="2"/>
      <c r="D445" s="4"/>
      <c r="E445" s="74"/>
      <c r="F445" s="44"/>
    </row>
    <row r="446" spans="1:6">
      <c r="A446" s="81"/>
      <c r="B446" s="17"/>
      <c r="C446" s="2"/>
      <c r="D446" s="4"/>
      <c r="E446" s="74"/>
      <c r="F446" s="74"/>
    </row>
    <row r="447" spans="1:6">
      <c r="A447" s="81"/>
      <c r="B447" s="17"/>
      <c r="C447" s="2"/>
      <c r="D447" s="4"/>
      <c r="E447" s="74"/>
      <c r="F447" s="44"/>
    </row>
    <row r="448" spans="1:6">
      <c r="A448" s="81"/>
      <c r="B448" s="17"/>
      <c r="C448" s="2"/>
      <c r="D448" s="4"/>
      <c r="E448" s="74"/>
      <c r="F448" s="44"/>
    </row>
    <row r="449" spans="1:6">
      <c r="A449" s="81"/>
      <c r="B449" s="17"/>
      <c r="C449" s="2"/>
      <c r="D449" s="4"/>
      <c r="E449" s="74"/>
      <c r="F449" s="74"/>
    </row>
    <row r="450" spans="1:6">
      <c r="A450" s="81"/>
      <c r="B450" s="17"/>
      <c r="C450" s="2"/>
      <c r="D450" s="4"/>
      <c r="E450" s="74"/>
      <c r="F450" s="74"/>
    </row>
    <row r="451" spans="1:6">
      <c r="A451" s="81"/>
      <c r="B451" s="17"/>
      <c r="C451" s="2"/>
      <c r="D451" s="4"/>
      <c r="E451" s="74"/>
      <c r="F451" s="44"/>
    </row>
    <row r="452" spans="1:6">
      <c r="A452" s="81"/>
      <c r="B452" s="17"/>
      <c r="C452" s="2"/>
      <c r="D452" s="4"/>
      <c r="E452" s="74"/>
      <c r="F452" s="44"/>
    </row>
    <row r="453" spans="1:6">
      <c r="A453" s="81"/>
      <c r="B453" s="17"/>
      <c r="C453" s="54"/>
      <c r="D453" s="84"/>
      <c r="E453" s="74"/>
      <c r="F453" s="74"/>
    </row>
    <row r="454" spans="1:6">
      <c r="A454" s="81"/>
      <c r="B454" s="17"/>
      <c r="C454" s="2"/>
      <c r="D454" s="4"/>
      <c r="E454" s="74"/>
      <c r="F454" s="44"/>
    </row>
    <row r="455" spans="1:6">
      <c r="A455" s="81"/>
      <c r="B455" s="54"/>
      <c r="C455" s="2"/>
      <c r="D455" s="4"/>
    </row>
    <row r="456" spans="1:6">
      <c r="A456" s="81"/>
      <c r="B456" s="54"/>
      <c r="C456" s="2"/>
      <c r="D456" s="4"/>
      <c r="E456" s="74"/>
      <c r="F456" s="74"/>
    </row>
    <row r="457" spans="1:6">
      <c r="A457" s="81"/>
      <c r="B457" s="54"/>
      <c r="C457" s="2"/>
      <c r="D457" s="4"/>
      <c r="E457" s="74"/>
      <c r="F457" s="44"/>
    </row>
    <row r="458" spans="1:6">
      <c r="A458" s="81"/>
      <c r="B458" s="54"/>
      <c r="C458" s="2"/>
      <c r="D458" s="4"/>
      <c r="E458" s="74"/>
      <c r="F458" s="44"/>
    </row>
    <row r="459" spans="1:6">
      <c r="A459" s="81"/>
      <c r="B459" s="54"/>
      <c r="C459" s="2"/>
      <c r="D459" s="4"/>
      <c r="E459" s="74"/>
      <c r="F459" s="44"/>
    </row>
    <row r="460" spans="1:6">
      <c r="A460" s="81"/>
      <c r="B460" s="54"/>
      <c r="C460" s="2"/>
      <c r="D460" s="4"/>
      <c r="E460" s="74"/>
      <c r="F460" s="74"/>
    </row>
    <row r="461" spans="1:6">
      <c r="A461" s="81"/>
      <c r="B461" s="54"/>
      <c r="C461" s="2"/>
      <c r="D461" s="4"/>
      <c r="E461" s="74"/>
      <c r="F461" s="44"/>
    </row>
    <row r="462" spans="1:6">
      <c r="A462" s="81"/>
      <c r="B462" s="54"/>
      <c r="C462" s="2"/>
      <c r="D462" s="4"/>
      <c r="E462" s="74"/>
      <c r="F462" s="44"/>
    </row>
    <row r="463" spans="1:6">
      <c r="A463" s="81"/>
      <c r="B463" s="54"/>
      <c r="C463" s="2"/>
      <c r="D463" s="4"/>
    </row>
    <row r="464" spans="1:6">
      <c r="A464" s="81"/>
      <c r="B464" s="54"/>
      <c r="C464" s="2"/>
      <c r="D464" s="4"/>
    </row>
    <row r="465" spans="1:6">
      <c r="A465" s="81"/>
      <c r="B465" s="54"/>
      <c r="C465" s="2"/>
      <c r="D465" s="4"/>
      <c r="E465" s="74"/>
      <c r="F465" s="44"/>
    </row>
    <row r="466" spans="1:6">
      <c r="A466" s="81"/>
      <c r="B466" s="12"/>
      <c r="C466" s="2"/>
      <c r="D466" s="4"/>
      <c r="E466" s="74"/>
      <c r="F466" s="74"/>
    </row>
    <row r="467" spans="1:6">
      <c r="A467" s="81"/>
      <c r="B467" s="54"/>
      <c r="C467" s="2"/>
      <c r="D467" s="4"/>
      <c r="E467" s="74"/>
      <c r="F467" s="44"/>
    </row>
    <row r="468" spans="1:6">
      <c r="A468" s="81"/>
      <c r="B468" s="54"/>
      <c r="C468" s="2"/>
      <c r="D468" s="4"/>
      <c r="E468" s="74"/>
      <c r="F468" s="44"/>
    </row>
    <row r="469" spans="1:6">
      <c r="A469" s="81"/>
      <c r="B469" s="54"/>
      <c r="C469" s="2"/>
      <c r="D469" s="4"/>
      <c r="E469" s="74"/>
      <c r="F469" s="44"/>
    </row>
    <row r="470" spans="1:6" ht="13.5">
      <c r="A470" s="81"/>
      <c r="B470" s="54"/>
      <c r="C470" s="79"/>
      <c r="D470" s="4"/>
      <c r="E470" s="74"/>
      <c r="F470" s="44"/>
    </row>
    <row r="471" spans="1:6">
      <c r="A471" s="81"/>
      <c r="B471" s="54"/>
      <c r="C471" s="2"/>
      <c r="D471" s="4"/>
      <c r="E471" s="74"/>
      <c r="F471" s="44"/>
    </row>
    <row r="472" spans="1:6">
      <c r="A472" s="81"/>
      <c r="B472" s="17"/>
      <c r="C472" s="2"/>
      <c r="D472" s="4"/>
      <c r="E472" s="74"/>
      <c r="F472" s="74"/>
    </row>
    <row r="473" spans="1:6">
      <c r="A473" s="81"/>
      <c r="B473" s="54"/>
      <c r="C473" s="2"/>
      <c r="D473" s="4"/>
      <c r="E473" s="74"/>
      <c r="F473" s="44"/>
    </row>
    <row r="474" spans="1:6">
      <c r="A474" s="81"/>
      <c r="B474" s="54"/>
      <c r="C474" s="2"/>
      <c r="D474" s="4"/>
      <c r="E474" s="74"/>
      <c r="F474" s="44"/>
    </row>
    <row r="475" spans="1:6">
      <c r="A475" s="81"/>
      <c r="B475" s="54"/>
      <c r="C475" s="75"/>
      <c r="D475" s="4"/>
      <c r="E475" s="74"/>
      <c r="F475" s="44"/>
    </row>
    <row r="476" spans="1:6">
      <c r="A476" s="81"/>
      <c r="B476" s="54"/>
      <c r="C476" s="30"/>
      <c r="D476" s="49"/>
      <c r="E476" s="85"/>
      <c r="F476" s="51"/>
    </row>
    <row r="479" spans="1:6">
      <c r="A479" s="77"/>
      <c r="B479" s="40"/>
      <c r="C479" s="30"/>
      <c r="D479" s="72"/>
      <c r="E479" s="74"/>
      <c r="F479" s="74"/>
    </row>
    <row r="480" spans="1:6">
      <c r="A480" s="81"/>
      <c r="B480" s="54"/>
      <c r="C480" s="2"/>
      <c r="D480" s="4"/>
      <c r="E480" s="74"/>
      <c r="F480" s="44"/>
    </row>
    <row r="481" spans="1:6">
      <c r="A481" s="81"/>
      <c r="B481" s="54"/>
      <c r="C481" s="2"/>
      <c r="D481" s="4"/>
      <c r="E481" s="74"/>
      <c r="F481" s="44"/>
    </row>
    <row r="482" spans="1:6">
      <c r="A482" s="81"/>
      <c r="B482" s="54"/>
      <c r="C482" s="2"/>
      <c r="D482" s="4"/>
      <c r="E482" s="74"/>
      <c r="F482" s="44"/>
    </row>
    <row r="483" spans="1:6" ht="13.5">
      <c r="A483" s="77"/>
      <c r="B483" s="54"/>
      <c r="C483" s="79"/>
      <c r="D483" s="4"/>
      <c r="E483" s="74"/>
      <c r="F483" s="44"/>
    </row>
    <row r="484" spans="1:6">
      <c r="A484" s="77"/>
      <c r="B484" s="54"/>
      <c r="C484" s="2"/>
      <c r="D484" s="4"/>
      <c r="E484" s="74"/>
      <c r="F484" s="44"/>
    </row>
    <row r="485" spans="1:6">
      <c r="A485" s="77"/>
      <c r="B485" s="54"/>
      <c r="C485" s="2"/>
      <c r="D485" s="12"/>
      <c r="E485" s="12"/>
      <c r="F485" s="12"/>
    </row>
    <row r="486" spans="1:6">
      <c r="A486" s="77"/>
      <c r="B486" s="54"/>
      <c r="C486" s="2"/>
      <c r="D486" s="4"/>
      <c r="E486" s="74"/>
      <c r="F486" s="44"/>
    </row>
    <row r="487" spans="1:6">
      <c r="A487" s="77"/>
      <c r="B487" s="54"/>
      <c r="C487" s="2"/>
      <c r="D487" s="4"/>
      <c r="E487" s="74"/>
      <c r="F487" s="44"/>
    </row>
    <row r="488" spans="1:6">
      <c r="A488" s="77"/>
      <c r="B488" s="54"/>
      <c r="C488" s="2"/>
      <c r="D488" s="4"/>
      <c r="E488" s="74"/>
      <c r="F488" s="44"/>
    </row>
    <row r="489" spans="1:6">
      <c r="A489" s="77"/>
      <c r="B489" s="54"/>
      <c r="C489" s="2"/>
      <c r="D489" s="4"/>
      <c r="E489" s="74"/>
      <c r="F489" s="44"/>
    </row>
    <row r="490" spans="1:6">
      <c r="A490" s="77"/>
      <c r="B490" s="54"/>
      <c r="C490" s="2"/>
      <c r="D490" s="4"/>
      <c r="E490" s="74"/>
      <c r="F490" s="44"/>
    </row>
    <row r="491" spans="1:6">
      <c r="A491" s="77"/>
      <c r="B491" s="54"/>
      <c r="C491" s="2"/>
      <c r="D491" s="4"/>
      <c r="E491" s="74"/>
      <c r="F491" s="44"/>
    </row>
    <row r="492" spans="1:6">
      <c r="A492" s="77"/>
      <c r="B492" s="54"/>
      <c r="C492" s="2"/>
      <c r="D492" s="4"/>
      <c r="E492" s="74"/>
      <c r="F492" s="44"/>
    </row>
    <row r="493" spans="1:6">
      <c r="A493" s="77"/>
      <c r="B493" s="54"/>
      <c r="C493" s="2"/>
      <c r="D493" s="4"/>
      <c r="E493" s="74"/>
      <c r="F493" s="44"/>
    </row>
    <row r="494" spans="1:6">
      <c r="A494" s="77"/>
      <c r="B494" s="54"/>
      <c r="C494" s="2"/>
      <c r="D494" s="4"/>
      <c r="E494" s="74"/>
      <c r="F494" s="44"/>
    </row>
    <row r="495" spans="1:6">
      <c r="A495" s="77"/>
      <c r="B495" s="54"/>
      <c r="C495" s="2"/>
      <c r="D495" s="4"/>
      <c r="E495" s="74"/>
      <c r="F495" s="44"/>
    </row>
    <row r="496" spans="1:6">
      <c r="A496" s="77"/>
      <c r="B496" s="54"/>
      <c r="C496" s="2"/>
      <c r="D496" s="4"/>
      <c r="E496" s="74"/>
      <c r="F496" s="44"/>
    </row>
    <row r="497" spans="1:6">
      <c r="A497" s="77"/>
      <c r="B497" s="17"/>
      <c r="C497" s="2"/>
      <c r="D497" s="12"/>
      <c r="E497" s="12"/>
      <c r="F497" s="12"/>
    </row>
    <row r="498" spans="1:6">
      <c r="A498" s="77"/>
      <c r="B498" s="17"/>
      <c r="C498" s="2"/>
      <c r="D498" s="4"/>
      <c r="E498" s="74"/>
      <c r="F498" s="44"/>
    </row>
    <row r="499" spans="1:6">
      <c r="A499" s="77"/>
      <c r="B499" s="17"/>
      <c r="C499" s="2"/>
      <c r="D499" s="4"/>
      <c r="E499" s="74"/>
      <c r="F499" s="44"/>
    </row>
    <row r="500" spans="1:6">
      <c r="A500" s="77"/>
      <c r="B500" s="17"/>
      <c r="C500" s="2"/>
      <c r="D500" s="12"/>
      <c r="E500" s="12"/>
      <c r="F500" s="12"/>
    </row>
    <row r="501" spans="1:6">
      <c r="A501" s="77"/>
      <c r="B501" s="17"/>
      <c r="C501" s="2"/>
      <c r="D501" s="12"/>
      <c r="E501" s="12"/>
      <c r="F501" s="12"/>
    </row>
    <row r="502" spans="1:6">
      <c r="A502" s="77"/>
      <c r="B502" s="54"/>
      <c r="C502" s="2"/>
      <c r="D502" s="4"/>
      <c r="E502" s="74"/>
      <c r="F502" s="44"/>
    </row>
    <row r="503" spans="1:6">
      <c r="A503" s="77"/>
      <c r="B503" s="54"/>
      <c r="C503" s="2"/>
      <c r="D503" s="4"/>
      <c r="E503" s="74"/>
      <c r="F503" s="44"/>
    </row>
    <row r="504" spans="1:6">
      <c r="A504" s="77"/>
      <c r="B504" s="17"/>
      <c r="C504" s="2"/>
      <c r="D504" s="4"/>
      <c r="E504" s="74"/>
      <c r="F504" s="44"/>
    </row>
    <row r="505" spans="1:6" ht="13.5">
      <c r="A505" s="77"/>
      <c r="B505" s="12"/>
      <c r="C505" s="79"/>
      <c r="D505" s="84"/>
      <c r="E505" s="74"/>
      <c r="F505" s="74"/>
    </row>
    <row r="506" spans="1:6">
      <c r="A506" s="77"/>
      <c r="B506" s="12"/>
      <c r="C506" s="2"/>
      <c r="D506" s="84"/>
      <c r="E506" s="74"/>
      <c r="F506" s="74"/>
    </row>
    <row r="507" spans="1:6">
      <c r="A507" s="77"/>
      <c r="B507" s="12"/>
      <c r="C507" s="2"/>
      <c r="D507" s="12"/>
      <c r="E507" s="12"/>
      <c r="F507" s="12"/>
    </row>
    <row r="508" spans="1:6">
      <c r="A508" s="77"/>
      <c r="B508" s="12"/>
      <c r="C508" s="2"/>
      <c r="D508" s="4"/>
      <c r="E508" s="74"/>
      <c r="F508" s="44"/>
    </row>
    <row r="509" spans="1:6">
      <c r="A509" s="77"/>
      <c r="B509" s="54"/>
      <c r="C509" s="2"/>
      <c r="D509" s="84"/>
      <c r="E509" s="74"/>
      <c r="F509" s="44"/>
    </row>
    <row r="510" spans="1:6">
      <c r="A510" s="77"/>
      <c r="B510" s="54"/>
      <c r="C510" s="2"/>
      <c r="D510" s="12"/>
      <c r="E510" s="12"/>
      <c r="F510" s="12"/>
    </row>
    <row r="511" spans="1:6">
      <c r="A511" s="77"/>
      <c r="B511" s="54"/>
      <c r="C511" s="2"/>
      <c r="D511" s="4"/>
      <c r="E511" s="74"/>
      <c r="F511" s="44"/>
    </row>
    <row r="512" spans="1:6">
      <c r="A512" s="77"/>
      <c r="B512" s="54"/>
      <c r="C512" s="2"/>
      <c r="D512" s="84"/>
      <c r="E512" s="74"/>
      <c r="F512" s="44"/>
    </row>
    <row r="513" spans="1:6">
      <c r="A513" s="77"/>
      <c r="B513" s="54"/>
      <c r="C513" s="2"/>
      <c r="D513" s="12"/>
      <c r="E513" s="12"/>
      <c r="F513" s="12"/>
    </row>
    <row r="514" spans="1:6">
      <c r="A514" s="77"/>
      <c r="B514" s="54"/>
      <c r="C514" s="2"/>
      <c r="D514" s="4"/>
      <c r="E514" s="74"/>
      <c r="F514" s="44"/>
    </row>
    <row r="515" spans="1:6">
      <c r="A515" s="77"/>
      <c r="B515" s="54"/>
      <c r="C515" s="2"/>
      <c r="D515" s="84"/>
      <c r="E515" s="74"/>
      <c r="F515" s="44"/>
    </row>
    <row r="516" spans="1:6">
      <c r="A516" s="77"/>
      <c r="B516" s="54"/>
      <c r="C516" s="2"/>
      <c r="D516" s="12"/>
      <c r="E516" s="12"/>
      <c r="F516" s="12"/>
    </row>
    <row r="517" spans="1:6">
      <c r="A517" s="77"/>
      <c r="B517" s="12"/>
      <c r="C517" s="2"/>
      <c r="D517" s="4"/>
      <c r="E517" s="74"/>
      <c r="F517" s="44"/>
    </row>
    <row r="518" spans="1:6">
      <c r="A518" s="77"/>
      <c r="B518" s="12"/>
      <c r="C518" s="54"/>
      <c r="D518" s="12"/>
      <c r="E518" s="12"/>
      <c r="F518" s="12"/>
    </row>
    <row r="519" spans="1:6" ht="13.5">
      <c r="A519" s="77"/>
      <c r="B519" s="12"/>
      <c r="C519" s="79"/>
      <c r="D519" s="84"/>
      <c r="E519" s="74"/>
      <c r="F519" s="74"/>
    </row>
    <row r="520" spans="1:6">
      <c r="A520" s="77"/>
      <c r="B520" s="12"/>
      <c r="C520" s="2"/>
      <c r="D520" s="84"/>
      <c r="E520" s="74"/>
      <c r="F520" s="74"/>
    </row>
    <row r="521" spans="1:6">
      <c r="A521" s="77"/>
      <c r="B521" s="12"/>
      <c r="C521" s="2"/>
      <c r="D521" s="12"/>
      <c r="E521" s="12"/>
      <c r="F521" s="12"/>
    </row>
    <row r="522" spans="1:6">
      <c r="A522" s="77"/>
      <c r="B522" s="12"/>
      <c r="C522" s="2"/>
      <c r="D522" s="4"/>
      <c r="E522" s="74"/>
      <c r="F522" s="44"/>
    </row>
    <row r="523" spans="1:6">
      <c r="A523" s="77"/>
      <c r="B523" s="12"/>
      <c r="C523" s="2"/>
      <c r="D523" s="4"/>
      <c r="E523" s="74"/>
      <c r="F523" s="44"/>
    </row>
    <row r="524" spans="1:6">
      <c r="A524" s="77"/>
      <c r="B524" s="12"/>
      <c r="C524" s="2"/>
      <c r="D524" s="4"/>
      <c r="E524" s="74"/>
      <c r="F524" s="44"/>
    </row>
    <row r="525" spans="1:6">
      <c r="A525" s="77"/>
      <c r="B525" s="12"/>
      <c r="C525" s="2"/>
      <c r="D525" s="12"/>
      <c r="E525" s="12"/>
      <c r="F525" s="12"/>
    </row>
    <row r="526" spans="1:6">
      <c r="A526" s="77"/>
      <c r="B526" s="12"/>
      <c r="C526" s="2"/>
      <c r="D526" s="4"/>
      <c r="E526" s="74"/>
      <c r="F526" s="44"/>
    </row>
    <row r="527" spans="1:6">
      <c r="A527" s="77"/>
      <c r="B527" s="12"/>
      <c r="C527" s="2"/>
      <c r="D527" s="4"/>
      <c r="E527" s="74"/>
      <c r="F527" s="44"/>
    </row>
    <row r="528" spans="1:6">
      <c r="A528" s="77"/>
      <c r="B528" s="12"/>
      <c r="C528" s="2"/>
      <c r="D528" s="84"/>
      <c r="E528" s="74"/>
      <c r="F528" s="74"/>
    </row>
    <row r="529" spans="1:6">
      <c r="A529" s="77"/>
      <c r="B529" s="54"/>
      <c r="C529" s="2"/>
      <c r="D529" s="12"/>
      <c r="E529" s="12"/>
      <c r="F529" s="12"/>
    </row>
    <row r="530" spans="1:6">
      <c r="A530" s="77"/>
      <c r="B530" s="54"/>
      <c r="C530" s="2"/>
      <c r="D530" s="4"/>
      <c r="E530" s="74"/>
      <c r="F530" s="44"/>
    </row>
    <row r="531" spans="1:6">
      <c r="A531" s="77"/>
      <c r="B531" s="54"/>
      <c r="C531" s="2"/>
      <c r="D531" s="4"/>
      <c r="E531" s="74"/>
      <c r="F531" s="44"/>
    </row>
    <row r="532" spans="1:6">
      <c r="A532" s="77"/>
      <c r="B532" s="54"/>
      <c r="C532" s="2"/>
      <c r="D532" s="4"/>
      <c r="E532" s="74"/>
      <c r="F532" s="44"/>
    </row>
    <row r="533" spans="1:6">
      <c r="A533" s="77"/>
      <c r="B533" s="54"/>
      <c r="C533" s="2"/>
      <c r="D533" s="12"/>
      <c r="E533" s="12"/>
      <c r="F533" s="12"/>
    </row>
    <row r="534" spans="1:6">
      <c r="A534" s="77"/>
      <c r="B534" s="54"/>
      <c r="C534" s="2"/>
      <c r="D534" s="4"/>
      <c r="E534" s="74"/>
      <c r="F534" s="44"/>
    </row>
    <row r="535" spans="1:6">
      <c r="A535" s="77"/>
      <c r="B535" s="54"/>
      <c r="C535" s="2"/>
      <c r="D535" s="4"/>
      <c r="E535" s="74"/>
      <c r="F535" s="44"/>
    </row>
    <row r="536" spans="1:6">
      <c r="A536" s="77"/>
      <c r="B536" s="54"/>
      <c r="C536" s="2"/>
      <c r="D536" s="4"/>
      <c r="E536" s="74"/>
      <c r="F536" s="44"/>
    </row>
    <row r="537" spans="1:6">
      <c r="A537" s="77"/>
      <c r="B537" s="54"/>
      <c r="C537" s="2"/>
      <c r="D537" s="12"/>
      <c r="E537" s="12"/>
      <c r="F537" s="12"/>
    </row>
    <row r="538" spans="1:6">
      <c r="A538" s="77"/>
      <c r="B538" s="54"/>
      <c r="C538" s="2"/>
      <c r="D538" s="4"/>
      <c r="E538" s="74"/>
      <c r="F538" s="44"/>
    </row>
    <row r="539" spans="1:6">
      <c r="A539" s="77"/>
      <c r="B539" s="54"/>
      <c r="C539" s="2"/>
      <c r="D539" s="4"/>
      <c r="E539" s="74"/>
      <c r="F539" s="44"/>
    </row>
    <row r="540" spans="1:6">
      <c r="A540" s="77"/>
      <c r="B540" s="54"/>
      <c r="C540" s="2"/>
      <c r="D540" s="4"/>
      <c r="E540" s="74"/>
      <c r="F540" s="44"/>
    </row>
    <row r="541" spans="1:6">
      <c r="A541" s="77"/>
      <c r="B541" s="54"/>
      <c r="C541" s="2"/>
      <c r="D541" s="12"/>
      <c r="E541" s="12"/>
      <c r="F541" s="12"/>
    </row>
    <row r="542" spans="1:6">
      <c r="A542" s="77"/>
      <c r="B542" s="54"/>
      <c r="C542" s="2"/>
      <c r="D542" s="4"/>
      <c r="E542" s="74"/>
      <c r="F542" s="44"/>
    </row>
    <row r="543" spans="1:6">
      <c r="A543" s="77"/>
      <c r="B543" s="54"/>
      <c r="C543" s="2"/>
      <c r="D543" s="4"/>
      <c r="E543" s="74"/>
      <c r="F543" s="44"/>
    </row>
    <row r="544" spans="1:6">
      <c r="A544" s="77"/>
      <c r="B544" s="17"/>
      <c r="C544" s="2"/>
      <c r="D544" s="84"/>
      <c r="E544" s="74"/>
      <c r="F544" s="74"/>
    </row>
    <row r="545" spans="1:6">
      <c r="A545" s="77"/>
      <c r="B545" s="54"/>
      <c r="C545" s="2"/>
      <c r="D545" s="12"/>
      <c r="E545" s="12"/>
      <c r="F545" s="12"/>
    </row>
    <row r="546" spans="1:6">
      <c r="A546" s="77"/>
      <c r="B546" s="54"/>
      <c r="C546" s="2"/>
      <c r="D546" s="4"/>
      <c r="E546" s="74"/>
      <c r="F546" s="44"/>
    </row>
    <row r="547" spans="1:6">
      <c r="A547" s="77"/>
      <c r="B547" s="12"/>
      <c r="C547" s="2"/>
      <c r="D547" s="4"/>
      <c r="E547" s="74"/>
      <c r="F547" s="44"/>
    </row>
    <row r="548" spans="1:6">
      <c r="A548" s="77"/>
      <c r="B548" s="12"/>
      <c r="C548" s="54"/>
      <c r="D548" s="12"/>
      <c r="E548" s="12"/>
      <c r="F548" s="12"/>
    </row>
    <row r="549" spans="1:6">
      <c r="A549" s="77"/>
      <c r="B549" s="12"/>
      <c r="C549" s="2"/>
      <c r="D549" s="12"/>
      <c r="E549" s="12"/>
      <c r="F549" s="12"/>
    </row>
    <row r="550" spans="1:6">
      <c r="A550" s="77"/>
      <c r="B550" s="12"/>
      <c r="C550" s="2"/>
      <c r="D550" s="4"/>
      <c r="E550" s="74"/>
      <c r="F550" s="44"/>
    </row>
    <row r="551" spans="1:6">
      <c r="A551" s="77"/>
      <c r="B551" s="12"/>
      <c r="C551" s="2"/>
      <c r="D551" s="4"/>
      <c r="E551" s="74"/>
      <c r="F551" s="44"/>
    </row>
    <row r="552" spans="1:6">
      <c r="A552" s="77"/>
      <c r="B552" s="54"/>
      <c r="C552" s="2"/>
      <c r="D552" s="4"/>
      <c r="E552" s="74"/>
      <c r="F552" s="44"/>
    </row>
    <row r="553" spans="1:6" ht="13.5">
      <c r="A553" s="77"/>
      <c r="B553" s="54"/>
      <c r="C553" s="79"/>
      <c r="D553" s="12"/>
      <c r="E553" s="12"/>
      <c r="F553" s="12"/>
    </row>
    <row r="554" spans="1:6">
      <c r="A554" s="77"/>
      <c r="B554" s="54"/>
      <c r="C554" s="2"/>
      <c r="D554" s="12"/>
      <c r="E554" s="12"/>
      <c r="F554" s="12"/>
    </row>
    <row r="555" spans="1:6">
      <c r="A555" s="77"/>
      <c r="B555" s="54"/>
      <c r="C555" s="2"/>
      <c r="D555" s="12"/>
      <c r="E555" s="12"/>
      <c r="F555" s="12"/>
    </row>
    <row r="556" spans="1:6">
      <c r="A556" s="77"/>
      <c r="B556" s="54"/>
      <c r="C556" s="75"/>
      <c r="D556" s="4"/>
      <c r="E556" s="74"/>
      <c r="F556" s="44"/>
    </row>
    <row r="557" spans="1:6">
      <c r="A557" s="77"/>
      <c r="B557" s="54"/>
      <c r="C557" s="75"/>
      <c r="D557" s="4"/>
      <c r="E557" s="74"/>
      <c r="F557" s="44"/>
    </row>
    <row r="558" spans="1:6">
      <c r="A558" s="77"/>
      <c r="B558" s="54"/>
      <c r="C558" s="75"/>
      <c r="D558" s="4"/>
      <c r="E558" s="74"/>
      <c r="F558" s="44"/>
    </row>
    <row r="559" spans="1:6">
      <c r="A559" s="77"/>
      <c r="B559" s="54"/>
      <c r="C559" s="75"/>
      <c r="D559" s="4"/>
      <c r="E559" s="74"/>
      <c r="F559" s="44"/>
    </row>
    <row r="560" spans="1:6">
      <c r="A560" s="77"/>
      <c r="B560" s="54"/>
      <c r="C560" s="75"/>
      <c r="D560" s="12"/>
      <c r="E560" s="12"/>
      <c r="F560" s="12"/>
    </row>
    <row r="561" spans="1:6">
      <c r="A561" s="77"/>
      <c r="B561" s="54"/>
      <c r="C561" s="2"/>
      <c r="D561" s="12"/>
      <c r="E561" s="12"/>
      <c r="F561" s="12"/>
    </row>
    <row r="562" spans="1:6">
      <c r="A562" s="77"/>
      <c r="B562" s="54"/>
      <c r="C562" s="75"/>
      <c r="D562" s="4"/>
      <c r="E562" s="74"/>
      <c r="F562" s="44"/>
    </row>
    <row r="563" spans="1:6">
      <c r="A563" s="77"/>
      <c r="B563" s="54"/>
      <c r="C563" s="75"/>
      <c r="D563" s="12"/>
      <c r="E563" s="12"/>
      <c r="F563" s="12"/>
    </row>
    <row r="564" spans="1:6">
      <c r="A564" s="77"/>
      <c r="B564" s="54"/>
      <c r="C564" s="2"/>
      <c r="D564" s="12"/>
      <c r="E564" s="12"/>
      <c r="F564" s="12"/>
    </row>
    <row r="565" spans="1:6">
      <c r="A565" s="77"/>
      <c r="B565" s="54"/>
      <c r="C565" s="75"/>
      <c r="D565" s="4"/>
      <c r="E565" s="74"/>
      <c r="F565" s="44"/>
    </row>
    <row r="566" spans="1:6">
      <c r="A566" s="77"/>
      <c r="B566" s="54"/>
      <c r="C566" s="75"/>
      <c r="D566" s="4"/>
      <c r="E566" s="74"/>
      <c r="F566" s="44"/>
    </row>
    <row r="567" spans="1:6">
      <c r="A567" s="77"/>
      <c r="B567" s="54"/>
      <c r="C567" s="75"/>
      <c r="D567" s="4"/>
      <c r="E567" s="74"/>
      <c r="F567" s="44"/>
    </row>
    <row r="568" spans="1:6">
      <c r="A568" s="77"/>
      <c r="B568" s="54"/>
      <c r="C568" s="75"/>
      <c r="D568" s="4"/>
      <c r="E568" s="74"/>
      <c r="F568" s="44"/>
    </row>
    <row r="569" spans="1:6">
      <c r="A569" s="77"/>
      <c r="B569" s="54"/>
      <c r="C569" s="75"/>
      <c r="D569" s="4"/>
      <c r="E569" s="74"/>
      <c r="F569" s="44"/>
    </row>
    <row r="570" spans="1:6" ht="13.5">
      <c r="A570" s="77"/>
      <c r="B570" s="54"/>
      <c r="C570" s="79"/>
      <c r="D570" s="4"/>
      <c r="E570" s="74"/>
      <c r="F570" s="44"/>
    </row>
    <row r="571" spans="1:6">
      <c r="A571" s="77"/>
      <c r="B571" s="54"/>
      <c r="C571" s="75"/>
      <c r="D571" s="4"/>
      <c r="E571" s="74"/>
      <c r="F571" s="44"/>
    </row>
    <row r="572" spans="1:6">
      <c r="A572" s="77"/>
      <c r="B572" s="54"/>
      <c r="C572" s="2"/>
      <c r="D572" s="4"/>
      <c r="E572" s="74"/>
      <c r="F572" s="44"/>
    </row>
    <row r="573" spans="1:6">
      <c r="A573" s="77"/>
      <c r="B573" s="54"/>
      <c r="C573" s="75"/>
      <c r="D573" s="4"/>
      <c r="E573" s="74"/>
      <c r="F573" s="44"/>
    </row>
    <row r="574" spans="1:6">
      <c r="A574" s="77"/>
      <c r="B574" s="54"/>
      <c r="C574" s="2"/>
      <c r="D574" s="4"/>
      <c r="E574" s="74"/>
      <c r="F574" s="44"/>
    </row>
    <row r="575" spans="1:6">
      <c r="A575" s="77"/>
      <c r="B575" s="54"/>
      <c r="C575" s="75"/>
      <c r="D575" s="4"/>
      <c r="E575" s="74"/>
      <c r="F575" s="44"/>
    </row>
    <row r="576" spans="1:6">
      <c r="A576" s="77"/>
      <c r="B576" s="54"/>
      <c r="C576" s="2"/>
      <c r="D576" s="4"/>
      <c r="E576" s="74"/>
      <c r="F576" s="44"/>
    </row>
    <row r="577" spans="1:6">
      <c r="A577" s="77"/>
      <c r="B577" s="54"/>
      <c r="C577" s="75"/>
      <c r="D577" s="4"/>
      <c r="E577" s="74"/>
      <c r="F577" s="44"/>
    </row>
    <row r="578" spans="1:6">
      <c r="A578" s="81"/>
      <c r="B578" s="54"/>
      <c r="C578" s="54"/>
      <c r="D578" s="12"/>
      <c r="E578" s="12"/>
      <c r="F578" s="12"/>
    </row>
    <row r="579" spans="1:6" ht="13.5">
      <c r="A579" s="81"/>
      <c r="B579" s="54"/>
      <c r="C579" s="79"/>
      <c r="D579" s="12"/>
      <c r="E579" s="12"/>
      <c r="F579" s="12"/>
    </row>
    <row r="580" spans="1:6">
      <c r="A580" s="81"/>
      <c r="B580" s="54"/>
      <c r="C580" s="2"/>
      <c r="D580" s="12"/>
      <c r="E580" s="12"/>
      <c r="F580" s="12"/>
    </row>
    <row r="581" spans="1:6">
      <c r="A581" s="81"/>
      <c r="B581" s="54"/>
      <c r="C581" s="2"/>
      <c r="D581" s="12"/>
      <c r="E581" s="12"/>
      <c r="F581" s="12"/>
    </row>
    <row r="582" spans="1:6">
      <c r="A582" s="81"/>
      <c r="B582" s="54"/>
      <c r="C582" s="2"/>
      <c r="D582" s="12"/>
      <c r="E582" s="12"/>
      <c r="F582" s="12"/>
    </row>
    <row r="583" spans="1:6">
      <c r="A583" s="81"/>
      <c r="B583" s="54"/>
      <c r="C583" s="75"/>
      <c r="D583" s="4"/>
      <c r="E583" s="74"/>
      <c r="F583" s="44"/>
    </row>
    <row r="584" spans="1:6">
      <c r="A584" s="81"/>
      <c r="B584" s="54"/>
      <c r="C584" s="75"/>
      <c r="D584" s="4"/>
      <c r="E584" s="74"/>
      <c r="F584" s="44"/>
    </row>
    <row r="585" spans="1:6">
      <c r="A585" s="81"/>
      <c r="B585" s="54"/>
      <c r="C585" s="75"/>
      <c r="D585" s="4"/>
      <c r="E585" s="74"/>
      <c r="F585" s="44"/>
    </row>
    <row r="586" spans="1:6">
      <c r="A586" s="81"/>
      <c r="B586" s="54"/>
      <c r="C586" s="2"/>
      <c r="D586" s="12"/>
      <c r="E586" s="12"/>
      <c r="F586" s="12"/>
    </row>
    <row r="587" spans="1:6">
      <c r="A587" s="81"/>
      <c r="B587" s="54"/>
      <c r="C587" s="2"/>
      <c r="D587" s="12"/>
      <c r="E587" s="12"/>
      <c r="F587" s="12"/>
    </row>
    <row r="588" spans="1:6">
      <c r="A588" s="81"/>
      <c r="B588" s="54"/>
      <c r="C588" s="75"/>
      <c r="D588" s="4"/>
      <c r="E588" s="74"/>
      <c r="F588" s="44"/>
    </row>
    <row r="589" spans="1:6">
      <c r="A589" s="81"/>
      <c r="B589" s="54"/>
      <c r="C589" s="75"/>
      <c r="D589" s="4"/>
      <c r="E589" s="74"/>
      <c r="F589" s="44"/>
    </row>
    <row r="590" spans="1:6">
      <c r="A590" s="81"/>
      <c r="B590" s="54"/>
      <c r="C590" s="75"/>
      <c r="D590" s="4"/>
      <c r="E590" s="74"/>
      <c r="F590" s="44"/>
    </row>
    <row r="591" spans="1:6">
      <c r="A591" s="81"/>
      <c r="B591" s="54"/>
      <c r="C591" s="75"/>
      <c r="D591" s="4"/>
      <c r="E591" s="74"/>
      <c r="F591" s="44"/>
    </row>
    <row r="592" spans="1:6">
      <c r="A592" s="81"/>
      <c r="B592" s="54"/>
      <c r="C592" s="75"/>
      <c r="D592" s="4"/>
      <c r="E592" s="74"/>
      <c r="F592" s="44"/>
    </row>
    <row r="593" spans="1:6">
      <c r="A593" s="81"/>
      <c r="B593" s="54"/>
      <c r="C593" s="75"/>
      <c r="D593" s="4"/>
      <c r="E593" s="74"/>
      <c r="F593" s="44"/>
    </row>
    <row r="594" spans="1:6">
      <c r="A594" s="81"/>
      <c r="B594" s="54"/>
      <c r="C594" s="75"/>
      <c r="D594" s="4"/>
      <c r="E594" s="74"/>
      <c r="F594" s="44"/>
    </row>
    <row r="595" spans="1:6">
      <c r="A595" s="81"/>
      <c r="B595" s="54"/>
      <c r="C595" s="2"/>
      <c r="D595" s="12"/>
      <c r="E595" s="12"/>
      <c r="F595" s="12"/>
    </row>
    <row r="596" spans="1:6">
      <c r="A596" s="81"/>
      <c r="B596" s="54"/>
      <c r="C596" s="75"/>
      <c r="D596" s="4"/>
      <c r="E596" s="74"/>
      <c r="F596" s="44"/>
    </row>
    <row r="597" spans="1:6">
      <c r="A597" s="81"/>
      <c r="B597" s="54"/>
      <c r="C597" s="75"/>
      <c r="D597" s="4"/>
      <c r="E597" s="74"/>
      <c r="F597" s="44"/>
    </row>
    <row r="598" spans="1:6">
      <c r="A598" s="81"/>
      <c r="B598" s="54"/>
      <c r="C598" s="75"/>
      <c r="D598" s="4"/>
      <c r="E598" s="74"/>
      <c r="F598" s="44"/>
    </row>
    <row r="599" spans="1:6">
      <c r="A599" s="81"/>
      <c r="B599" s="54"/>
      <c r="C599" s="75"/>
      <c r="D599" s="4"/>
      <c r="E599" s="74"/>
      <c r="F599" s="44"/>
    </row>
    <row r="600" spans="1:6">
      <c r="A600" s="81"/>
      <c r="B600" s="54"/>
      <c r="C600" s="75"/>
      <c r="D600" s="4"/>
      <c r="E600" s="74"/>
      <c r="F600" s="44"/>
    </row>
    <row r="601" spans="1:6">
      <c r="A601" s="81"/>
      <c r="B601" s="54"/>
      <c r="C601" s="75"/>
      <c r="D601" s="4"/>
      <c r="E601" s="74"/>
      <c r="F601" s="44"/>
    </row>
    <row r="602" spans="1:6">
      <c r="A602" s="81"/>
      <c r="B602" s="54"/>
      <c r="C602" s="75"/>
      <c r="D602" s="4"/>
      <c r="E602" s="74"/>
      <c r="F602" s="44"/>
    </row>
    <row r="603" spans="1:6">
      <c r="A603" s="81"/>
      <c r="B603" s="54"/>
      <c r="C603" s="75"/>
      <c r="D603" s="4"/>
      <c r="E603" s="74"/>
      <c r="F603" s="44"/>
    </row>
    <row r="604" spans="1:6">
      <c r="A604" s="81"/>
      <c r="B604" s="54"/>
      <c r="C604" s="75"/>
      <c r="D604" s="4"/>
      <c r="E604" s="74"/>
      <c r="F604" s="44"/>
    </row>
    <row r="605" spans="1:6">
      <c r="A605" s="81"/>
      <c r="B605" s="54"/>
      <c r="C605" s="54"/>
      <c r="D605" s="12"/>
      <c r="E605" s="12"/>
      <c r="F605" s="12"/>
    </row>
    <row r="606" spans="1:6">
      <c r="A606" s="81"/>
      <c r="B606" s="54"/>
      <c r="C606" s="2"/>
      <c r="D606" s="12"/>
      <c r="E606" s="12"/>
      <c r="F606" s="12"/>
    </row>
    <row r="607" spans="1:6">
      <c r="A607" s="81"/>
      <c r="B607" s="54"/>
      <c r="C607" s="75"/>
      <c r="D607" s="4"/>
      <c r="E607" s="74"/>
      <c r="F607" s="44"/>
    </row>
    <row r="608" spans="1:6">
      <c r="A608" s="81"/>
      <c r="B608" s="54"/>
      <c r="C608" s="75"/>
      <c r="D608" s="4"/>
      <c r="E608" s="74"/>
      <c r="F608" s="44"/>
    </row>
    <row r="609" spans="1:6">
      <c r="A609" s="81"/>
      <c r="B609" s="54"/>
      <c r="C609" s="75"/>
      <c r="D609" s="4"/>
      <c r="E609" s="74"/>
      <c r="F609" s="44"/>
    </row>
    <row r="610" spans="1:6">
      <c r="A610" s="81"/>
      <c r="B610" s="54"/>
      <c r="C610" s="75"/>
      <c r="D610" s="4"/>
      <c r="E610" s="74"/>
      <c r="F610" s="44"/>
    </row>
    <row r="611" spans="1:6">
      <c r="A611" s="81"/>
      <c r="B611" s="54"/>
      <c r="C611" s="75"/>
      <c r="D611" s="4"/>
      <c r="E611" s="74"/>
      <c r="F611" s="44"/>
    </row>
    <row r="612" spans="1:6">
      <c r="A612" s="81"/>
      <c r="B612" s="54"/>
      <c r="C612" s="2"/>
      <c r="D612" s="12"/>
      <c r="E612" s="12"/>
      <c r="F612" s="12"/>
    </row>
    <row r="613" spans="1:6">
      <c r="A613" s="81"/>
      <c r="B613" s="54"/>
      <c r="C613" s="75"/>
      <c r="D613" s="4"/>
      <c r="E613" s="74"/>
      <c r="F613" s="44"/>
    </row>
    <row r="614" spans="1:6">
      <c r="A614" s="81"/>
      <c r="B614" s="54"/>
      <c r="C614" s="75"/>
      <c r="D614" s="4"/>
      <c r="E614" s="74"/>
      <c r="F614" s="44"/>
    </row>
    <row r="615" spans="1:6">
      <c r="A615" s="81"/>
      <c r="B615" s="54"/>
      <c r="C615" s="75"/>
      <c r="D615" s="4"/>
      <c r="E615" s="74"/>
      <c r="F615" s="44"/>
    </row>
    <row r="616" spans="1:6">
      <c r="A616" s="81"/>
      <c r="B616" s="54"/>
      <c r="C616" s="2"/>
      <c r="D616" s="12"/>
      <c r="E616" s="12"/>
      <c r="F616" s="12"/>
    </row>
    <row r="617" spans="1:6">
      <c r="A617" s="81"/>
      <c r="B617" s="54"/>
      <c r="C617" s="75"/>
      <c r="D617" s="4"/>
      <c r="E617" s="74"/>
      <c r="F617" s="44"/>
    </row>
    <row r="618" spans="1:6">
      <c r="A618" s="81"/>
      <c r="B618" s="54"/>
      <c r="C618" s="75"/>
      <c r="D618" s="4"/>
      <c r="E618" s="74"/>
      <c r="F618" s="44"/>
    </row>
    <row r="619" spans="1:6">
      <c r="A619" s="81"/>
      <c r="B619" s="54"/>
      <c r="C619" s="75"/>
      <c r="D619" s="4"/>
      <c r="E619" s="74"/>
      <c r="F619" s="44"/>
    </row>
    <row r="620" spans="1:6">
      <c r="A620" s="81"/>
      <c r="B620" s="54"/>
      <c r="C620" s="75"/>
      <c r="D620" s="4"/>
      <c r="E620" s="74"/>
      <c r="F620" s="44"/>
    </row>
    <row r="621" spans="1:6">
      <c r="A621" s="81"/>
      <c r="B621" s="54"/>
      <c r="C621" s="75"/>
      <c r="D621" s="4"/>
      <c r="E621" s="74"/>
      <c r="F621" s="44"/>
    </row>
    <row r="622" spans="1:6">
      <c r="A622" s="81"/>
      <c r="B622" s="54"/>
      <c r="C622" s="2"/>
      <c r="D622" s="4"/>
      <c r="E622" s="74"/>
      <c r="F622" s="44"/>
    </row>
    <row r="623" spans="1:6">
      <c r="A623" s="81"/>
      <c r="B623" s="54"/>
      <c r="C623" s="2"/>
      <c r="D623" s="4"/>
      <c r="E623" s="74"/>
      <c r="F623" s="44"/>
    </row>
    <row r="624" spans="1:6">
      <c r="A624" s="81"/>
      <c r="B624" s="54"/>
      <c r="C624" s="2"/>
      <c r="D624" s="12"/>
      <c r="E624" s="12"/>
      <c r="F624" s="12"/>
    </row>
    <row r="625" spans="1:6">
      <c r="A625" s="81"/>
      <c r="B625" s="54"/>
      <c r="C625" s="75"/>
      <c r="D625" s="4"/>
      <c r="E625" s="74"/>
      <c r="F625" s="44"/>
    </row>
    <row r="626" spans="1:6">
      <c r="A626" s="81"/>
      <c r="B626" s="54"/>
      <c r="C626" s="75"/>
      <c r="D626" s="4"/>
      <c r="E626" s="74"/>
      <c r="F626" s="44"/>
    </row>
    <row r="627" spans="1:6">
      <c r="A627" s="81"/>
      <c r="B627" s="54"/>
      <c r="C627" s="75"/>
      <c r="D627" s="4"/>
      <c r="E627" s="74"/>
      <c r="F627" s="44"/>
    </row>
    <row r="628" spans="1:6">
      <c r="A628" s="81"/>
      <c r="B628" s="54"/>
      <c r="C628" s="75"/>
      <c r="D628" s="4"/>
      <c r="E628" s="74"/>
      <c r="F628" s="44"/>
    </row>
    <row r="629" spans="1:6">
      <c r="A629" s="81"/>
      <c r="B629" s="54"/>
      <c r="C629" s="75"/>
      <c r="D629" s="4"/>
      <c r="E629" s="74"/>
      <c r="F629" s="44"/>
    </row>
    <row r="630" spans="1:6">
      <c r="A630" s="81"/>
      <c r="B630" s="54"/>
      <c r="C630" s="75"/>
      <c r="D630" s="4"/>
      <c r="E630" s="74"/>
      <c r="F630" s="44"/>
    </row>
    <row r="631" spans="1:6">
      <c r="A631" s="81"/>
      <c r="B631" s="54"/>
      <c r="C631" s="75"/>
      <c r="D631" s="4"/>
      <c r="E631" s="74"/>
      <c r="F631" s="44"/>
    </row>
    <row r="632" spans="1:6">
      <c r="A632" s="81"/>
      <c r="B632" s="54"/>
      <c r="C632" s="75"/>
      <c r="D632" s="4"/>
      <c r="E632" s="74"/>
      <c r="F632" s="44"/>
    </row>
    <row r="633" spans="1:6">
      <c r="A633" s="81"/>
      <c r="B633" s="54"/>
      <c r="C633" s="2"/>
      <c r="D633" s="12"/>
      <c r="E633" s="12"/>
      <c r="F633" s="12"/>
    </row>
    <row r="634" spans="1:6">
      <c r="A634" s="81"/>
      <c r="B634" s="54"/>
      <c r="C634" s="75"/>
      <c r="D634" s="4"/>
      <c r="E634" s="74"/>
      <c r="F634" s="44"/>
    </row>
    <row r="635" spans="1:6">
      <c r="A635" s="81"/>
      <c r="B635" s="54"/>
      <c r="C635" s="75"/>
      <c r="D635" s="4"/>
      <c r="E635" s="74"/>
      <c r="F635" s="44"/>
    </row>
    <row r="636" spans="1:6">
      <c r="A636" s="81"/>
      <c r="B636" s="54"/>
      <c r="C636" s="75"/>
      <c r="D636" s="4"/>
      <c r="E636" s="74"/>
      <c r="F636" s="44"/>
    </row>
    <row r="637" spans="1:6">
      <c r="A637" s="81"/>
      <c r="B637" s="12"/>
      <c r="C637" s="75"/>
      <c r="D637" s="4"/>
      <c r="E637" s="74"/>
      <c r="F637" s="44"/>
    </row>
    <row r="638" spans="1:6">
      <c r="A638" s="81"/>
      <c r="B638" s="54"/>
      <c r="C638" s="75"/>
      <c r="D638" s="4"/>
      <c r="E638" s="74"/>
      <c r="F638" s="44"/>
    </row>
    <row r="639" spans="1:6">
      <c r="A639" s="81"/>
      <c r="B639" s="54"/>
      <c r="C639" s="2"/>
      <c r="D639" s="4"/>
      <c r="E639" s="74"/>
      <c r="F639" s="44"/>
    </row>
    <row r="640" spans="1:6">
      <c r="A640" s="81"/>
      <c r="B640" s="54"/>
      <c r="C640" s="2"/>
      <c r="D640" s="12"/>
      <c r="E640" s="12"/>
      <c r="F640" s="12"/>
    </row>
    <row r="641" spans="1:6">
      <c r="A641" s="81"/>
      <c r="B641" s="54"/>
      <c r="C641" s="75"/>
      <c r="D641" s="4"/>
      <c r="E641" s="74"/>
      <c r="F641" s="44"/>
    </row>
    <row r="642" spans="1:6">
      <c r="A642" s="81"/>
      <c r="B642" s="54"/>
      <c r="C642" s="75"/>
      <c r="D642" s="4"/>
      <c r="E642" s="74"/>
      <c r="F642" s="44"/>
    </row>
    <row r="643" spans="1:6">
      <c r="A643" s="81"/>
      <c r="B643" s="54"/>
      <c r="C643" s="2"/>
      <c r="D643" s="4"/>
      <c r="E643" s="74"/>
      <c r="F643" s="44"/>
    </row>
    <row r="644" spans="1:6">
      <c r="A644" s="81"/>
      <c r="B644" s="54"/>
      <c r="C644" s="2"/>
      <c r="D644" s="12"/>
      <c r="E644" s="12"/>
      <c r="F644" s="12"/>
    </row>
    <row r="645" spans="1:6">
      <c r="A645" s="81"/>
      <c r="B645" s="54"/>
      <c r="C645" s="75"/>
      <c r="D645" s="4"/>
      <c r="E645" s="74"/>
      <c r="F645" s="44"/>
    </row>
    <row r="646" spans="1:6">
      <c r="A646" s="81"/>
      <c r="B646" s="54"/>
      <c r="C646" s="75"/>
      <c r="D646" s="4"/>
      <c r="E646" s="74"/>
      <c r="F646" s="44"/>
    </row>
    <row r="647" spans="1:6">
      <c r="A647" s="81"/>
      <c r="B647" s="54"/>
      <c r="C647" s="75"/>
      <c r="D647" s="4"/>
      <c r="E647" s="74"/>
      <c r="F647" s="44"/>
    </row>
    <row r="648" spans="1:6">
      <c r="A648" s="81"/>
      <c r="B648" s="54"/>
      <c r="C648" s="75"/>
      <c r="D648" s="4"/>
      <c r="E648" s="74"/>
      <c r="F648" s="44"/>
    </row>
    <row r="649" spans="1:6">
      <c r="A649" s="81"/>
      <c r="B649" s="54"/>
      <c r="C649" s="2"/>
      <c r="D649" s="4"/>
      <c r="E649" s="74"/>
      <c r="F649" s="44"/>
    </row>
    <row r="650" spans="1:6">
      <c r="A650" s="81"/>
      <c r="B650" s="54"/>
      <c r="C650" s="2"/>
      <c r="D650" s="12"/>
      <c r="E650" s="12"/>
      <c r="F650" s="12"/>
    </row>
    <row r="651" spans="1:6">
      <c r="A651" s="81"/>
      <c r="B651" s="54"/>
      <c r="C651" s="75"/>
      <c r="D651" s="4"/>
      <c r="E651" s="74"/>
      <c r="F651" s="44"/>
    </row>
    <row r="652" spans="1:6">
      <c r="A652" s="81"/>
      <c r="B652" s="54"/>
      <c r="C652" s="75"/>
      <c r="D652" s="4"/>
      <c r="E652" s="74"/>
      <c r="F652" s="44"/>
    </row>
    <row r="653" spans="1:6">
      <c r="A653" s="81"/>
      <c r="B653" s="54"/>
      <c r="C653" s="75"/>
      <c r="D653" s="4"/>
      <c r="E653" s="74"/>
      <c r="F653" s="44"/>
    </row>
    <row r="654" spans="1:6">
      <c r="A654" s="81"/>
      <c r="B654" s="12"/>
      <c r="C654" s="75"/>
      <c r="D654" s="4"/>
      <c r="E654" s="74"/>
      <c r="F654" s="44"/>
    </row>
    <row r="655" spans="1:6">
      <c r="A655" s="81"/>
      <c r="B655" s="54"/>
      <c r="C655" s="2"/>
      <c r="D655" s="4"/>
      <c r="E655" s="74"/>
      <c r="F655" s="44"/>
    </row>
    <row r="656" spans="1:6">
      <c r="A656" s="81"/>
      <c r="B656" s="54"/>
      <c r="C656" s="2"/>
      <c r="D656" s="12"/>
      <c r="E656" s="12"/>
      <c r="F656" s="12"/>
    </row>
    <row r="657" spans="1:6">
      <c r="A657" s="81"/>
      <c r="B657" s="54"/>
      <c r="C657" s="75"/>
      <c r="D657" s="4"/>
      <c r="E657" s="74"/>
      <c r="F657" s="44"/>
    </row>
    <row r="658" spans="1:6">
      <c r="A658" s="81"/>
      <c r="B658" s="54"/>
      <c r="C658" s="75"/>
      <c r="D658" s="4"/>
      <c r="E658" s="74"/>
      <c r="F658" s="44"/>
    </row>
    <row r="659" spans="1:6">
      <c r="A659" s="81"/>
      <c r="B659" s="17"/>
      <c r="C659" s="75"/>
      <c r="D659" s="4"/>
      <c r="E659" s="74"/>
      <c r="F659" s="44"/>
    </row>
    <row r="660" spans="1:6">
      <c r="A660" s="81"/>
      <c r="B660" s="17"/>
      <c r="C660" s="75"/>
      <c r="D660" s="4"/>
      <c r="E660" s="74"/>
      <c r="F660" s="44"/>
    </row>
    <row r="661" spans="1:6">
      <c r="A661" s="81"/>
      <c r="B661" s="17"/>
      <c r="C661" s="75"/>
      <c r="D661" s="4"/>
      <c r="E661" s="74"/>
      <c r="F661" s="44"/>
    </row>
    <row r="662" spans="1:6">
      <c r="A662" s="81"/>
      <c r="B662" s="54"/>
      <c r="C662" s="2"/>
      <c r="D662" s="4"/>
      <c r="E662" s="74"/>
      <c r="F662" s="44"/>
    </row>
    <row r="663" spans="1:6">
      <c r="A663" s="81"/>
      <c r="B663" s="54"/>
      <c r="C663" s="2"/>
      <c r="D663" s="12"/>
      <c r="E663" s="12"/>
      <c r="F663" s="12"/>
    </row>
    <row r="664" spans="1:6">
      <c r="A664" s="81"/>
      <c r="B664" s="54"/>
      <c r="C664" s="75"/>
      <c r="D664" s="4"/>
      <c r="E664" s="74"/>
      <c r="F664" s="44"/>
    </row>
    <row r="665" spans="1:6">
      <c r="A665" s="81"/>
      <c r="B665" s="54"/>
      <c r="C665" s="75"/>
      <c r="D665" s="4"/>
      <c r="E665" s="74"/>
      <c r="F665" s="44"/>
    </row>
    <row r="666" spans="1:6">
      <c r="A666" s="81"/>
      <c r="B666" s="17"/>
      <c r="C666" s="75"/>
      <c r="D666" s="4"/>
      <c r="E666" s="74"/>
      <c r="F666" s="44"/>
    </row>
    <row r="667" spans="1:6">
      <c r="A667" s="81"/>
      <c r="B667" s="17"/>
      <c r="C667" s="75"/>
      <c r="D667" s="4"/>
      <c r="E667" s="74"/>
      <c r="F667" s="44"/>
    </row>
    <row r="668" spans="1:6">
      <c r="A668" s="81"/>
      <c r="B668" s="17"/>
      <c r="C668" s="2"/>
      <c r="D668" s="4"/>
      <c r="E668" s="74"/>
      <c r="F668" s="44"/>
    </row>
    <row r="669" spans="1:6">
      <c r="A669" s="81"/>
      <c r="B669" s="17"/>
      <c r="C669" s="2"/>
      <c r="D669" s="12"/>
      <c r="E669" s="12"/>
      <c r="F669" s="12"/>
    </row>
    <row r="670" spans="1:6">
      <c r="A670" s="81"/>
      <c r="B670" s="17"/>
      <c r="C670" s="75"/>
      <c r="D670" s="4"/>
      <c r="E670" s="74"/>
      <c r="F670" s="44"/>
    </row>
    <row r="671" spans="1:6">
      <c r="A671" s="81"/>
      <c r="B671" s="17"/>
      <c r="C671" s="75"/>
      <c r="D671" s="4"/>
      <c r="E671" s="74"/>
      <c r="F671" s="44"/>
    </row>
    <row r="672" spans="1:6">
      <c r="A672" s="81"/>
      <c r="B672" s="17"/>
      <c r="C672" s="2"/>
      <c r="D672" s="4"/>
      <c r="E672" s="74"/>
      <c r="F672" s="44"/>
    </row>
    <row r="673" spans="1:6">
      <c r="A673" s="81"/>
      <c r="B673" s="17"/>
      <c r="C673" s="2"/>
      <c r="D673" s="12"/>
      <c r="E673" s="12"/>
      <c r="F673" s="12"/>
    </row>
    <row r="674" spans="1:6">
      <c r="A674" s="81"/>
      <c r="B674" s="17"/>
      <c r="C674" s="75"/>
      <c r="D674" s="4"/>
      <c r="E674" s="74"/>
      <c r="F674" s="44"/>
    </row>
    <row r="675" spans="1:6">
      <c r="A675" s="81"/>
      <c r="B675" s="17"/>
      <c r="C675" s="75"/>
      <c r="D675" s="4"/>
      <c r="E675" s="74"/>
      <c r="F675" s="44"/>
    </row>
    <row r="676" spans="1:6">
      <c r="A676" s="81"/>
      <c r="B676" s="17"/>
      <c r="C676" s="2"/>
      <c r="D676" s="4"/>
      <c r="E676" s="74"/>
      <c r="F676" s="44"/>
    </row>
    <row r="677" spans="1:6">
      <c r="A677" s="81"/>
      <c r="B677" s="17"/>
      <c r="C677" s="2"/>
      <c r="D677" s="12"/>
      <c r="E677" s="12"/>
      <c r="F677" s="12"/>
    </row>
    <row r="678" spans="1:6">
      <c r="A678" s="81"/>
      <c r="B678" s="17"/>
      <c r="C678" s="75"/>
      <c r="D678" s="4"/>
      <c r="E678" s="74"/>
      <c r="F678" s="44"/>
    </row>
    <row r="679" spans="1:6">
      <c r="A679" s="81"/>
      <c r="B679" s="17"/>
      <c r="C679" s="75"/>
      <c r="D679" s="4"/>
      <c r="E679" s="74"/>
      <c r="F679" s="44"/>
    </row>
    <row r="680" spans="1:6">
      <c r="A680" s="81"/>
      <c r="B680" s="17"/>
      <c r="C680" s="75"/>
      <c r="D680" s="4"/>
      <c r="E680" s="74"/>
      <c r="F680" s="44"/>
    </row>
    <row r="681" spans="1:6">
      <c r="A681" s="81"/>
      <c r="B681" s="17"/>
      <c r="C681" s="75"/>
      <c r="D681" s="4"/>
      <c r="E681" s="74"/>
      <c r="F681" s="44"/>
    </row>
    <row r="682" spans="1:6">
      <c r="A682" s="81"/>
      <c r="B682" s="17"/>
      <c r="C682" s="2"/>
      <c r="D682" s="4"/>
      <c r="E682" s="74"/>
      <c r="F682" s="74"/>
    </row>
    <row r="683" spans="1:6">
      <c r="A683" s="81"/>
      <c r="B683" s="17"/>
      <c r="C683" s="2"/>
      <c r="D683" s="12"/>
      <c r="E683" s="12"/>
      <c r="F683" s="12"/>
    </row>
    <row r="684" spans="1:6">
      <c r="A684" s="81"/>
      <c r="B684" s="17"/>
      <c r="C684" s="75"/>
      <c r="D684" s="4"/>
      <c r="E684" s="74"/>
      <c r="F684" s="44"/>
    </row>
    <row r="685" spans="1:6">
      <c r="A685" s="81"/>
      <c r="B685" s="17"/>
      <c r="C685" s="75"/>
      <c r="D685" s="4"/>
      <c r="E685" s="74"/>
      <c r="F685" s="44"/>
    </row>
    <row r="686" spans="1:6">
      <c r="A686" s="81"/>
      <c r="B686" s="17"/>
      <c r="C686" s="75"/>
      <c r="D686" s="4"/>
      <c r="E686" s="74"/>
      <c r="F686" s="44"/>
    </row>
    <row r="687" spans="1:6">
      <c r="A687" s="81"/>
      <c r="B687" s="17"/>
      <c r="C687" s="2"/>
      <c r="D687" s="4"/>
      <c r="E687" s="74"/>
      <c r="F687" s="74"/>
    </row>
    <row r="688" spans="1:6">
      <c r="A688" s="81"/>
      <c r="B688" s="17"/>
      <c r="C688" s="2"/>
      <c r="D688" s="12"/>
      <c r="E688" s="12"/>
      <c r="F688" s="12"/>
    </row>
    <row r="689" spans="1:6">
      <c r="A689" s="81"/>
      <c r="B689" s="17"/>
      <c r="C689" s="75"/>
      <c r="D689" s="4"/>
      <c r="E689" s="74"/>
      <c r="F689" s="44"/>
    </row>
    <row r="690" spans="1:6">
      <c r="A690" s="81"/>
      <c r="B690" s="17"/>
      <c r="C690" s="75"/>
      <c r="D690" s="4"/>
      <c r="E690" s="74"/>
      <c r="F690" s="44"/>
    </row>
    <row r="691" spans="1:6">
      <c r="A691" s="81"/>
      <c r="B691" s="17"/>
      <c r="C691" s="75"/>
      <c r="D691" s="4"/>
      <c r="E691" s="74"/>
      <c r="F691" s="44"/>
    </row>
    <row r="692" spans="1:6">
      <c r="A692" s="81"/>
      <c r="B692" s="17"/>
      <c r="C692" s="75"/>
      <c r="D692" s="4"/>
      <c r="E692" s="74"/>
      <c r="F692" s="44"/>
    </row>
    <row r="693" spans="1:6">
      <c r="A693" s="81"/>
      <c r="B693" s="17"/>
      <c r="C693" s="2"/>
      <c r="D693" s="12"/>
      <c r="E693" s="12"/>
      <c r="F693" s="12"/>
    </row>
    <row r="694" spans="1:6">
      <c r="A694" s="81"/>
      <c r="B694" s="17"/>
      <c r="C694" s="75"/>
      <c r="D694" s="4"/>
      <c r="E694" s="74"/>
      <c r="F694" s="44"/>
    </row>
    <row r="695" spans="1:6">
      <c r="A695" s="81"/>
      <c r="B695" s="17"/>
      <c r="C695" s="75"/>
      <c r="D695" s="4"/>
      <c r="E695" s="74"/>
      <c r="F695" s="44"/>
    </row>
    <row r="696" spans="1:6">
      <c r="A696" s="81"/>
      <c r="B696" s="17"/>
      <c r="C696" s="75"/>
      <c r="D696" s="4"/>
      <c r="E696" s="74"/>
      <c r="F696" s="44"/>
    </row>
    <row r="697" spans="1:6">
      <c r="A697" s="81"/>
      <c r="B697" s="17"/>
      <c r="C697" s="75"/>
      <c r="D697" s="4"/>
      <c r="E697" s="74"/>
      <c r="F697" s="44"/>
    </row>
    <row r="698" spans="1:6">
      <c r="A698" s="81"/>
      <c r="B698" s="17"/>
      <c r="C698" s="75"/>
      <c r="D698" s="4"/>
      <c r="E698" s="74"/>
      <c r="F698" s="44"/>
    </row>
    <row r="699" spans="1:6">
      <c r="A699" s="81"/>
      <c r="B699" s="17"/>
      <c r="C699" s="2"/>
      <c r="D699" s="12"/>
      <c r="E699" s="12"/>
      <c r="F699" s="12"/>
    </row>
    <row r="700" spans="1:6">
      <c r="A700" s="81"/>
      <c r="B700" s="17"/>
      <c r="C700" s="75"/>
      <c r="D700" s="4"/>
      <c r="E700" s="74"/>
      <c r="F700" s="44"/>
    </row>
    <row r="701" spans="1:6">
      <c r="A701" s="81"/>
      <c r="B701" s="17"/>
      <c r="C701" s="75"/>
      <c r="D701" s="4"/>
      <c r="E701" s="74"/>
      <c r="F701" s="44"/>
    </row>
    <row r="702" spans="1:6">
      <c r="A702" s="81"/>
      <c r="B702" s="17"/>
      <c r="C702" s="75"/>
      <c r="D702" s="4"/>
      <c r="E702" s="74"/>
      <c r="F702" s="44"/>
    </row>
    <row r="703" spans="1:6">
      <c r="A703" s="81"/>
      <c r="B703" s="17"/>
      <c r="C703" s="75"/>
      <c r="D703" s="4"/>
      <c r="E703" s="74"/>
      <c r="F703" s="44"/>
    </row>
    <row r="704" spans="1:6">
      <c r="A704" s="81"/>
      <c r="B704" s="17"/>
      <c r="C704" s="75"/>
      <c r="D704" s="4"/>
      <c r="E704" s="74"/>
      <c r="F704" s="44"/>
    </row>
    <row r="705" spans="1:6">
      <c r="A705" s="81"/>
      <c r="B705" s="17"/>
      <c r="C705" s="75"/>
      <c r="D705" s="4"/>
      <c r="E705" s="74"/>
      <c r="F705" s="44"/>
    </row>
    <row r="706" spans="1:6">
      <c r="A706" s="81"/>
      <c r="B706" s="17"/>
      <c r="C706" s="75"/>
      <c r="D706" s="4"/>
      <c r="E706" s="74"/>
      <c r="F706" s="44"/>
    </row>
    <row r="707" spans="1:6">
      <c r="A707" s="81"/>
      <c r="B707" s="17"/>
      <c r="C707" s="75"/>
      <c r="D707" s="4"/>
      <c r="E707" s="74"/>
      <c r="F707" s="44"/>
    </row>
    <row r="708" spans="1:6">
      <c r="A708" s="81"/>
      <c r="B708" s="17"/>
      <c r="C708" s="75"/>
      <c r="D708" s="4"/>
      <c r="E708" s="74"/>
      <c r="F708" s="44"/>
    </row>
    <row r="709" spans="1:6">
      <c r="A709" s="81"/>
      <c r="B709" s="17"/>
      <c r="C709" s="75"/>
      <c r="D709" s="4"/>
      <c r="E709" s="74"/>
      <c r="F709" s="44"/>
    </row>
    <row r="710" spans="1:6">
      <c r="A710" s="81"/>
      <c r="B710" s="17"/>
      <c r="C710" s="75"/>
      <c r="D710" s="4"/>
      <c r="E710" s="74"/>
      <c r="F710" s="44"/>
    </row>
    <row r="711" spans="1:6">
      <c r="A711" s="81"/>
      <c r="B711" s="17"/>
      <c r="C711" s="2"/>
      <c r="D711" s="4"/>
      <c r="E711" s="74"/>
      <c r="F711" s="74"/>
    </row>
    <row r="712" spans="1:6">
      <c r="A712" s="81"/>
      <c r="B712" s="17"/>
      <c r="C712" s="2"/>
      <c r="D712" s="12"/>
      <c r="E712" s="12"/>
      <c r="F712" s="12"/>
    </row>
    <row r="713" spans="1:6">
      <c r="A713" s="81"/>
      <c r="B713" s="17"/>
      <c r="C713" s="75"/>
      <c r="D713" s="4"/>
      <c r="E713" s="74"/>
      <c r="F713" s="44"/>
    </row>
    <row r="714" spans="1:6">
      <c r="A714" s="81"/>
      <c r="B714" s="17"/>
      <c r="C714" s="2"/>
      <c r="D714" s="4"/>
      <c r="E714" s="74"/>
      <c r="F714" s="74"/>
    </row>
    <row r="715" spans="1:6">
      <c r="A715" s="81"/>
      <c r="B715" s="17"/>
      <c r="C715" s="2"/>
      <c r="D715" s="12"/>
      <c r="E715" s="12"/>
      <c r="F715" s="12"/>
    </row>
    <row r="716" spans="1:6">
      <c r="A716" s="81"/>
      <c r="B716" s="17"/>
      <c r="C716" s="75"/>
      <c r="D716" s="4"/>
      <c r="E716" s="74"/>
      <c r="F716" s="44"/>
    </row>
    <row r="717" spans="1:6">
      <c r="A717" s="81"/>
      <c r="B717" s="17"/>
      <c r="C717" s="75"/>
      <c r="D717" s="4"/>
      <c r="E717" s="74"/>
      <c r="F717" s="44"/>
    </row>
    <row r="718" spans="1:6">
      <c r="A718" s="81"/>
      <c r="B718" s="17"/>
      <c r="C718" s="2"/>
      <c r="D718" s="12"/>
      <c r="E718" s="12"/>
      <c r="F718" s="12"/>
    </row>
    <row r="719" spans="1:6">
      <c r="A719" s="81"/>
      <c r="B719" s="17"/>
      <c r="C719" s="75"/>
      <c r="D719" s="4"/>
      <c r="E719" s="74"/>
      <c r="F719" s="44"/>
    </row>
    <row r="720" spans="1:6">
      <c r="A720" s="77"/>
      <c r="B720" s="54"/>
      <c r="C720" s="2"/>
      <c r="D720" s="4"/>
      <c r="E720" s="74"/>
      <c r="F720" s="44"/>
    </row>
    <row r="721" spans="1:6" ht="13.5">
      <c r="A721" s="77"/>
      <c r="B721" s="54"/>
      <c r="C721" s="79"/>
      <c r="D721" s="12"/>
      <c r="E721" s="12"/>
      <c r="F721" s="12"/>
    </row>
    <row r="722" spans="1:6">
      <c r="A722" s="77"/>
      <c r="B722" s="54"/>
      <c r="C722" s="2"/>
      <c r="D722" s="12"/>
      <c r="E722" s="12"/>
      <c r="F722" s="12"/>
    </row>
    <row r="723" spans="1:6">
      <c r="A723" s="77"/>
      <c r="B723" s="54"/>
      <c r="C723" s="2"/>
      <c r="D723" s="4"/>
      <c r="E723" s="74"/>
      <c r="F723" s="44"/>
    </row>
    <row r="724" spans="1:6">
      <c r="A724" s="81"/>
      <c r="B724" s="54"/>
      <c r="C724" s="75"/>
      <c r="D724" s="4"/>
      <c r="E724" s="74"/>
      <c r="F724" s="44"/>
    </row>
    <row r="725" spans="1:6">
      <c r="A725" s="81"/>
      <c r="B725" s="54"/>
      <c r="C725" s="2"/>
      <c r="D725" s="4"/>
    </row>
    <row r="726" spans="1:6">
      <c r="A726" s="81"/>
      <c r="B726" s="54"/>
      <c r="C726" s="2"/>
      <c r="D726" s="4"/>
    </row>
    <row r="727" spans="1:6">
      <c r="A727" s="81"/>
      <c r="B727" s="54"/>
      <c r="C727" s="2"/>
      <c r="D727" s="4"/>
      <c r="E727" s="74"/>
      <c r="F727" s="44"/>
    </row>
    <row r="728" spans="1:6">
      <c r="A728" s="81"/>
      <c r="B728" s="54"/>
      <c r="C728" s="2"/>
      <c r="D728" s="4"/>
      <c r="E728" s="74"/>
      <c r="F728" s="44"/>
    </row>
    <row r="729" spans="1:6" ht="13.5">
      <c r="A729" s="81"/>
      <c r="B729" s="54"/>
      <c r="C729" s="79"/>
      <c r="D729" s="4"/>
      <c r="E729" s="74"/>
      <c r="F729" s="44"/>
    </row>
    <row r="730" spans="1:6">
      <c r="A730" s="81"/>
      <c r="B730" s="54"/>
      <c r="C730" s="2"/>
      <c r="D730" s="4"/>
      <c r="E730" s="74"/>
      <c r="F730" s="44"/>
    </row>
    <row r="731" spans="1:6">
      <c r="A731" s="81"/>
      <c r="B731" s="54"/>
      <c r="C731" s="2"/>
      <c r="D731" s="4"/>
      <c r="E731" s="74"/>
      <c r="F731" s="44"/>
    </row>
    <row r="732" spans="1:6">
      <c r="A732" s="81"/>
      <c r="B732" s="54"/>
      <c r="C732" s="2"/>
      <c r="D732" s="4"/>
      <c r="E732" s="74"/>
      <c r="F732" s="44"/>
    </row>
    <row r="733" spans="1:6">
      <c r="A733" s="81"/>
      <c r="B733" s="17"/>
      <c r="C733" s="2"/>
      <c r="D733" s="4"/>
      <c r="E733" s="74"/>
      <c r="F733" s="44"/>
    </row>
    <row r="734" spans="1:6">
      <c r="A734" s="81"/>
      <c r="B734" s="40"/>
      <c r="C734" s="30"/>
      <c r="D734" s="49"/>
      <c r="E734" s="85"/>
      <c r="F734" s="51"/>
    </row>
    <row r="735" spans="1:6">
      <c r="A735" s="81"/>
      <c r="B735" s="40"/>
      <c r="C735" s="30"/>
      <c r="D735" s="49"/>
      <c r="E735" s="85"/>
      <c r="F735" s="51"/>
    </row>
    <row r="737" spans="1:6">
      <c r="B737" s="40"/>
      <c r="C737" s="30"/>
      <c r="D737" s="86"/>
      <c r="E737" s="74"/>
      <c r="F737" s="74"/>
    </row>
    <row r="738" spans="1:6">
      <c r="B738" s="17"/>
      <c r="C738" s="30"/>
      <c r="D738" s="87"/>
      <c r="E738" s="88"/>
      <c r="F738" s="44"/>
    </row>
    <row r="739" spans="1:6" ht="13.5">
      <c r="B739" s="17"/>
      <c r="C739" s="79"/>
      <c r="D739" s="87"/>
      <c r="E739" s="88"/>
      <c r="F739" s="44"/>
    </row>
    <row r="740" spans="1:6" ht="13.5">
      <c r="B740" s="17"/>
      <c r="C740" s="79"/>
      <c r="D740" s="87"/>
      <c r="E740" s="88"/>
      <c r="F740" s="44"/>
    </row>
    <row r="741" spans="1:6" ht="13.5">
      <c r="B741" s="17"/>
      <c r="C741" s="79"/>
      <c r="D741" s="87"/>
      <c r="E741" s="88"/>
      <c r="F741" s="44"/>
    </row>
    <row r="742" spans="1:6">
      <c r="B742" s="17"/>
      <c r="C742" s="30"/>
      <c r="D742" s="87"/>
      <c r="E742" s="88"/>
      <c r="F742" s="44"/>
    </row>
    <row r="743" spans="1:6">
      <c r="B743" s="17"/>
      <c r="C743" s="30"/>
      <c r="D743" s="87"/>
      <c r="E743" s="88"/>
      <c r="F743" s="44"/>
    </row>
    <row r="744" spans="1:6">
      <c r="B744" s="17"/>
      <c r="C744" s="30"/>
      <c r="D744" s="87"/>
      <c r="E744" s="88"/>
      <c r="F744" s="44"/>
    </row>
    <row r="745" spans="1:6">
      <c r="B745" s="17"/>
      <c r="C745" s="30"/>
      <c r="D745" s="87"/>
      <c r="E745" s="88"/>
      <c r="F745" s="44"/>
    </row>
    <row r="746" spans="1:6">
      <c r="B746" s="17"/>
      <c r="C746" s="2"/>
      <c r="D746" s="87"/>
      <c r="E746" s="88"/>
      <c r="F746" s="44"/>
    </row>
    <row r="747" spans="1:6" s="52" customFormat="1">
      <c r="A747" s="48"/>
      <c r="B747" s="54"/>
      <c r="C747" s="2"/>
      <c r="D747" s="4"/>
      <c r="E747" s="74"/>
      <c r="F747" s="44"/>
    </row>
    <row r="748" spans="1:6">
      <c r="B748" s="17"/>
      <c r="C748" s="2"/>
      <c r="D748" s="87"/>
      <c r="E748" s="74"/>
      <c r="F748" s="74"/>
    </row>
    <row r="749" spans="1:6">
      <c r="B749" s="54"/>
      <c r="C749" s="2"/>
      <c r="D749" s="4"/>
      <c r="E749" s="74"/>
      <c r="F749" s="44"/>
    </row>
    <row r="750" spans="1:6">
      <c r="B750" s="54"/>
      <c r="C750" s="2"/>
      <c r="D750" s="4"/>
      <c r="E750" s="74"/>
      <c r="F750" s="44"/>
    </row>
    <row r="751" spans="1:6">
      <c r="B751" s="54"/>
      <c r="C751" s="2"/>
      <c r="D751" s="4"/>
      <c r="E751" s="74"/>
      <c r="F751" s="44"/>
    </row>
    <row r="752" spans="1:6">
      <c r="B752" s="54"/>
      <c r="C752" s="2"/>
      <c r="D752" s="4"/>
      <c r="E752" s="74"/>
      <c r="F752" s="44"/>
    </row>
    <row r="753" spans="2:6">
      <c r="B753" s="54"/>
      <c r="C753" s="2"/>
      <c r="D753" s="4"/>
      <c r="E753" s="74"/>
      <c r="F753" s="44"/>
    </row>
    <row r="754" spans="2:6">
      <c r="B754" s="17"/>
      <c r="C754" s="2"/>
      <c r="D754" s="87"/>
      <c r="E754" s="74"/>
      <c r="F754" s="44"/>
    </row>
    <row r="755" spans="2:6">
      <c r="B755" s="17"/>
      <c r="C755" s="2"/>
      <c r="D755" s="12"/>
      <c r="E755" s="12"/>
      <c r="F755" s="12"/>
    </row>
    <row r="756" spans="2:6">
      <c r="B756" s="17"/>
      <c r="C756" s="2"/>
      <c r="D756" s="87"/>
      <c r="E756" s="74"/>
      <c r="F756" s="44"/>
    </row>
    <row r="757" spans="2:6">
      <c r="B757" s="17"/>
      <c r="C757" s="2"/>
      <c r="D757" s="87"/>
      <c r="E757" s="74"/>
      <c r="F757" s="44"/>
    </row>
    <row r="758" spans="2:6">
      <c r="B758" s="17"/>
      <c r="C758" s="2"/>
      <c r="D758" s="87"/>
      <c r="E758" s="74"/>
      <c r="F758" s="44"/>
    </row>
    <row r="759" spans="2:6">
      <c r="B759" s="17"/>
      <c r="C759" s="2"/>
      <c r="D759" s="12"/>
      <c r="E759" s="12"/>
      <c r="F759" s="12"/>
    </row>
    <row r="760" spans="2:6">
      <c r="B760" s="17"/>
      <c r="C760" s="2"/>
      <c r="D760" s="87"/>
      <c r="E760" s="74"/>
      <c r="F760" s="44"/>
    </row>
    <row r="761" spans="2:6">
      <c r="B761" s="17"/>
      <c r="C761" s="2"/>
      <c r="D761" s="87"/>
      <c r="E761" s="74"/>
      <c r="F761" s="44"/>
    </row>
    <row r="762" spans="2:6">
      <c r="B762" s="17"/>
      <c r="C762" s="2"/>
      <c r="D762" s="87"/>
      <c r="E762" s="74"/>
      <c r="F762" s="44"/>
    </row>
    <row r="763" spans="2:6">
      <c r="B763" s="17"/>
      <c r="C763" s="2"/>
      <c r="D763" s="12"/>
      <c r="E763" s="12"/>
      <c r="F763" s="12"/>
    </row>
    <row r="764" spans="2:6">
      <c r="B764" s="17"/>
      <c r="C764" s="2"/>
      <c r="D764" s="87"/>
      <c r="E764" s="74"/>
      <c r="F764" s="44"/>
    </row>
    <row r="765" spans="2:6">
      <c r="B765" s="17"/>
      <c r="C765" s="2"/>
      <c r="D765" s="87"/>
      <c r="E765" s="74"/>
      <c r="F765" s="44"/>
    </row>
    <row r="766" spans="2:6">
      <c r="B766" s="17"/>
      <c r="C766" s="2"/>
      <c r="D766" s="87"/>
      <c r="E766" s="74"/>
      <c r="F766" s="44"/>
    </row>
    <row r="767" spans="2:6">
      <c r="B767" s="17"/>
      <c r="C767" s="2"/>
      <c r="D767" s="12"/>
      <c r="E767" s="12"/>
      <c r="F767" s="12"/>
    </row>
    <row r="768" spans="2:6">
      <c r="B768" s="17"/>
      <c r="C768" s="2"/>
      <c r="D768" s="87"/>
      <c r="E768" s="74"/>
      <c r="F768" s="44"/>
    </row>
    <row r="769" spans="2:6">
      <c r="B769" s="17"/>
      <c r="C769" s="2"/>
      <c r="D769" s="87"/>
      <c r="E769" s="74"/>
      <c r="F769" s="44"/>
    </row>
    <row r="770" spans="2:6">
      <c r="B770" s="17"/>
      <c r="C770" s="2"/>
      <c r="D770" s="87"/>
      <c r="E770" s="74"/>
      <c r="F770" s="44"/>
    </row>
    <row r="771" spans="2:6">
      <c r="B771" s="17"/>
      <c r="C771" s="2"/>
      <c r="D771" s="87"/>
      <c r="E771" s="74"/>
      <c r="F771" s="44"/>
    </row>
    <row r="772" spans="2:6">
      <c r="B772" s="17"/>
      <c r="C772" s="2"/>
      <c r="D772" s="87"/>
      <c r="E772" s="74"/>
      <c r="F772" s="44"/>
    </row>
    <row r="773" spans="2:6">
      <c r="B773" s="17"/>
      <c r="C773" s="2"/>
      <c r="D773" s="87"/>
      <c r="E773" s="74"/>
      <c r="F773" s="44"/>
    </row>
    <row r="774" spans="2:6">
      <c r="B774" s="17"/>
      <c r="C774" s="2"/>
      <c r="D774" s="87"/>
      <c r="E774" s="74"/>
      <c r="F774" s="74"/>
    </row>
    <row r="775" spans="2:6">
      <c r="B775" s="54"/>
      <c r="C775" s="2"/>
      <c r="D775" s="4"/>
      <c r="E775" s="74"/>
      <c r="F775" s="44"/>
    </row>
    <row r="776" spans="2:6">
      <c r="B776" s="54"/>
      <c r="C776" s="2"/>
      <c r="D776" s="87"/>
      <c r="E776" s="74"/>
      <c r="F776" s="74"/>
    </row>
    <row r="777" spans="2:6">
      <c r="B777" s="54"/>
      <c r="C777" s="2"/>
      <c r="D777" s="4"/>
      <c r="E777" s="74"/>
      <c r="F777" s="44"/>
    </row>
    <row r="778" spans="2:6">
      <c r="B778" s="17"/>
      <c r="C778" s="2"/>
      <c r="D778" s="87"/>
      <c r="E778" s="74"/>
      <c r="F778" s="44"/>
    </row>
    <row r="779" spans="2:6">
      <c r="B779" s="17"/>
      <c r="C779" s="2"/>
      <c r="D779" s="87"/>
      <c r="E779" s="74"/>
      <c r="F779" s="44"/>
    </row>
    <row r="780" spans="2:6">
      <c r="B780" s="17"/>
      <c r="C780" s="2"/>
      <c r="D780" s="87"/>
      <c r="E780" s="89"/>
      <c r="F780" s="89"/>
    </row>
    <row r="781" spans="2:6">
      <c r="B781" s="17"/>
      <c r="C781" s="2"/>
      <c r="D781" s="87"/>
      <c r="E781" s="89"/>
      <c r="F781" s="89"/>
    </row>
    <row r="782" spans="2:6">
      <c r="B782" s="17"/>
      <c r="C782" s="2"/>
      <c r="D782" s="87"/>
      <c r="E782" s="89"/>
      <c r="F782" s="44"/>
    </row>
    <row r="783" spans="2:6">
      <c r="B783" s="17"/>
      <c r="C783" s="2"/>
      <c r="D783" s="87"/>
      <c r="E783" s="89"/>
      <c r="F783" s="44"/>
    </row>
    <row r="784" spans="2:6">
      <c r="B784" s="17"/>
      <c r="C784" s="2"/>
      <c r="D784" s="87"/>
      <c r="E784" s="89"/>
      <c r="F784" s="44"/>
    </row>
    <row r="785" spans="2:6">
      <c r="B785" s="17"/>
      <c r="C785" s="2"/>
      <c r="D785" s="87"/>
      <c r="E785" s="89"/>
      <c r="F785" s="44"/>
    </row>
    <row r="786" spans="2:6">
      <c r="B786" s="17"/>
      <c r="C786" s="2"/>
      <c r="D786" s="87"/>
      <c r="E786" s="89"/>
      <c r="F786" s="44"/>
    </row>
    <row r="787" spans="2:6">
      <c r="B787" s="17"/>
      <c r="C787" s="2"/>
      <c r="D787" s="87"/>
      <c r="E787" s="89"/>
      <c r="F787" s="44"/>
    </row>
    <row r="788" spans="2:6">
      <c r="B788" s="17"/>
      <c r="C788" s="2"/>
      <c r="D788" s="87"/>
      <c r="E788" s="89"/>
      <c r="F788" s="44"/>
    </row>
    <row r="789" spans="2:6">
      <c r="B789" s="17"/>
      <c r="C789" s="2"/>
      <c r="D789" s="87"/>
      <c r="E789" s="89"/>
      <c r="F789" s="44"/>
    </row>
    <row r="790" spans="2:6">
      <c r="B790" s="17"/>
      <c r="C790" s="2"/>
      <c r="D790" s="87"/>
      <c r="E790" s="89"/>
      <c r="F790" s="44"/>
    </row>
    <row r="791" spans="2:6">
      <c r="B791" s="17"/>
      <c r="C791" s="2"/>
      <c r="D791" s="87"/>
      <c r="E791" s="89"/>
      <c r="F791" s="44"/>
    </row>
    <row r="792" spans="2:6">
      <c r="B792" s="17"/>
      <c r="C792" s="2"/>
      <c r="D792" s="12"/>
      <c r="E792" s="12"/>
      <c r="F792" s="12"/>
    </row>
    <row r="793" spans="2:6">
      <c r="B793" s="17"/>
      <c r="C793" s="2"/>
      <c r="D793" s="87"/>
      <c r="E793" s="89"/>
      <c r="F793" s="44"/>
    </row>
    <row r="794" spans="2:6">
      <c r="B794" s="17"/>
      <c r="C794" s="2"/>
      <c r="D794" s="87"/>
      <c r="E794" s="89"/>
      <c r="F794" s="44"/>
    </row>
    <row r="795" spans="2:6">
      <c r="B795" s="17"/>
      <c r="C795" s="2"/>
      <c r="D795" s="87"/>
      <c r="E795" s="89"/>
      <c r="F795" s="44"/>
    </row>
    <row r="796" spans="2:6">
      <c r="B796" s="17"/>
      <c r="C796" s="2"/>
      <c r="D796" s="87"/>
      <c r="E796" s="89"/>
      <c r="F796" s="44"/>
    </row>
    <row r="797" spans="2:6">
      <c r="B797" s="17"/>
      <c r="C797" s="2"/>
      <c r="D797" s="87"/>
      <c r="E797" s="89"/>
      <c r="F797" s="44"/>
    </row>
    <row r="798" spans="2:6">
      <c r="B798" s="17"/>
      <c r="C798" s="2"/>
      <c r="D798" s="87"/>
      <c r="E798" s="89"/>
      <c r="F798" s="44"/>
    </row>
    <row r="799" spans="2:6">
      <c r="B799" s="17"/>
      <c r="C799" s="2"/>
      <c r="D799" s="87"/>
      <c r="E799" s="89"/>
      <c r="F799" s="44"/>
    </row>
    <row r="800" spans="2:6">
      <c r="B800" s="17"/>
      <c r="C800" s="2"/>
      <c r="D800" s="87"/>
      <c r="E800" s="89"/>
      <c r="F800" s="44"/>
    </row>
    <row r="801" spans="2:6">
      <c r="B801" s="17"/>
      <c r="C801" s="2"/>
      <c r="D801" s="12"/>
      <c r="E801" s="12"/>
      <c r="F801" s="12"/>
    </row>
    <row r="802" spans="2:6">
      <c r="B802" s="17"/>
      <c r="C802" s="2"/>
      <c r="D802" s="87"/>
      <c r="E802" s="89"/>
      <c r="F802" s="44"/>
    </row>
    <row r="803" spans="2:6">
      <c r="B803" s="17"/>
      <c r="C803" s="2"/>
      <c r="D803" s="87"/>
      <c r="E803" s="89"/>
      <c r="F803" s="44"/>
    </row>
    <row r="804" spans="2:6">
      <c r="B804" s="17"/>
      <c r="C804" s="2"/>
      <c r="D804" s="87"/>
      <c r="E804" s="89"/>
      <c r="F804" s="44"/>
    </row>
    <row r="805" spans="2:6">
      <c r="B805" s="17"/>
      <c r="C805" s="2"/>
      <c r="D805" s="87"/>
      <c r="E805" s="89"/>
      <c r="F805" s="44"/>
    </row>
    <row r="806" spans="2:6">
      <c r="B806" s="54"/>
      <c r="C806" s="2"/>
      <c r="D806" s="87"/>
      <c r="E806" s="89"/>
      <c r="F806" s="44"/>
    </row>
    <row r="807" spans="2:6">
      <c r="B807" s="17"/>
      <c r="C807" s="2"/>
      <c r="D807" s="87"/>
      <c r="E807" s="89"/>
      <c r="F807" s="44"/>
    </row>
    <row r="808" spans="2:6">
      <c r="B808" s="17"/>
      <c r="C808" s="2"/>
      <c r="D808" s="87"/>
      <c r="E808" s="89"/>
      <c r="F808" s="89"/>
    </row>
    <row r="809" spans="2:6">
      <c r="B809" s="17"/>
      <c r="C809" s="2"/>
      <c r="D809" s="87"/>
      <c r="E809" s="89"/>
      <c r="F809" s="89"/>
    </row>
    <row r="810" spans="2:6">
      <c r="B810" s="17"/>
      <c r="C810" s="2"/>
      <c r="D810" s="87"/>
      <c r="E810" s="89"/>
      <c r="F810" s="44"/>
    </row>
    <row r="811" spans="2:6">
      <c r="B811" s="17"/>
      <c r="C811" s="2"/>
      <c r="D811" s="87"/>
      <c r="E811" s="89"/>
      <c r="F811" s="44"/>
    </row>
    <row r="812" spans="2:6">
      <c r="B812" s="17"/>
      <c r="C812" s="2"/>
      <c r="D812" s="87"/>
      <c r="E812" s="89"/>
      <c r="F812" s="89"/>
    </row>
    <row r="813" spans="2:6">
      <c r="B813" s="17"/>
      <c r="C813" s="2"/>
      <c r="D813" s="87"/>
      <c r="E813" s="74"/>
      <c r="F813" s="44"/>
    </row>
    <row r="814" spans="2:6">
      <c r="B814" s="17"/>
      <c r="C814" s="2"/>
      <c r="D814" s="87"/>
      <c r="E814" s="74"/>
      <c r="F814" s="74"/>
    </row>
    <row r="815" spans="2:6">
      <c r="B815" s="17"/>
      <c r="C815" s="2"/>
      <c r="D815" s="87"/>
      <c r="E815" s="74"/>
      <c r="F815" s="74"/>
    </row>
    <row r="816" spans="2:6">
      <c r="B816" s="17"/>
      <c r="C816" s="2"/>
      <c r="D816" s="87"/>
      <c r="E816" s="74"/>
      <c r="F816" s="44"/>
    </row>
    <row r="817" spans="1:6">
      <c r="B817" s="54"/>
      <c r="C817" s="2"/>
      <c r="D817" s="87"/>
      <c r="E817" s="74"/>
      <c r="F817" s="44"/>
    </row>
    <row r="818" spans="1:6">
      <c r="B818" s="54"/>
      <c r="C818" s="2"/>
      <c r="D818" s="87"/>
      <c r="E818" s="74"/>
      <c r="F818" s="74"/>
    </row>
    <row r="819" spans="1:6">
      <c r="B819" s="17"/>
      <c r="C819" s="2"/>
      <c r="D819" s="87"/>
      <c r="E819" s="88"/>
      <c r="F819" s="44"/>
    </row>
    <row r="820" spans="1:6">
      <c r="B820" s="17"/>
      <c r="C820" s="2"/>
      <c r="D820" s="87"/>
      <c r="E820" s="88"/>
      <c r="F820" s="44"/>
    </row>
    <row r="821" spans="1:6">
      <c r="B821" s="17"/>
      <c r="C821" s="2"/>
      <c r="D821" s="87"/>
      <c r="E821" s="88"/>
      <c r="F821" s="44"/>
    </row>
    <row r="822" spans="1:6">
      <c r="B822" s="17"/>
      <c r="C822" s="2"/>
      <c r="D822" s="87"/>
      <c r="E822" s="88"/>
      <c r="F822" s="44"/>
    </row>
    <row r="823" spans="1:6">
      <c r="B823" s="17"/>
      <c r="C823" s="2"/>
      <c r="D823" s="87"/>
      <c r="E823" s="88"/>
      <c r="F823" s="44"/>
    </row>
    <row r="824" spans="1:6">
      <c r="B824" s="17"/>
      <c r="C824" s="75"/>
      <c r="D824" s="87"/>
      <c r="E824" s="88"/>
      <c r="F824" s="44"/>
    </row>
    <row r="825" spans="1:6">
      <c r="B825" s="17"/>
      <c r="C825" s="75"/>
      <c r="D825" s="87"/>
      <c r="E825" s="88"/>
      <c r="F825" s="44"/>
    </row>
    <row r="826" spans="1:6">
      <c r="B826" s="17"/>
      <c r="C826" s="90"/>
      <c r="D826" s="91"/>
      <c r="E826" s="92"/>
      <c r="F826" s="93"/>
    </row>
    <row r="827" spans="1:6">
      <c r="B827" s="17"/>
      <c r="C827" s="90"/>
      <c r="D827" s="91"/>
      <c r="E827" s="92"/>
      <c r="F827" s="93"/>
    </row>
    <row r="828" spans="1:6">
      <c r="B828" s="94"/>
      <c r="C828" s="90"/>
      <c r="D828" s="91"/>
      <c r="E828" s="92"/>
      <c r="F828" s="93"/>
    </row>
    <row r="829" spans="1:6">
      <c r="B829" s="94"/>
      <c r="C829" s="90"/>
      <c r="D829" s="91"/>
      <c r="E829" s="92"/>
      <c r="F829" s="93"/>
    </row>
    <row r="830" spans="1:6">
      <c r="B830" s="17"/>
      <c r="C830" s="2"/>
      <c r="D830" s="87"/>
      <c r="E830" s="74"/>
      <c r="F830" s="74"/>
    </row>
    <row r="831" spans="1:6">
      <c r="B831" s="40"/>
      <c r="C831" s="30"/>
      <c r="D831" s="86"/>
      <c r="E831" s="74"/>
      <c r="F831" s="51"/>
    </row>
    <row r="832" spans="1:6">
      <c r="A832" s="62"/>
      <c r="B832" s="63"/>
      <c r="C832" s="95"/>
      <c r="D832" s="64"/>
      <c r="E832" s="65"/>
      <c r="F832" s="65"/>
    </row>
  </sheetData>
  <sheetProtection password="EBCE" sheet="1"/>
  <protectedRanges>
    <protectedRange sqref="E151:F151 F60 F62 E149:F149 E48:F52 E153:F154 E477:F478 E833:F65536 E205:F206 E250:F250 E53 E112:F113 E110:F110 E142:F142 E130:F140 E145:F145 E147:F147 E63:F101" name="Obseg5_11"/>
    <protectedRange sqref="E94:F94" name="Range1"/>
    <protectedRange sqref="E95:F95" name="Range1_2"/>
    <protectedRange sqref="F53:F59 F61" name="Obseg5_4_1_3"/>
    <protectedRange sqref="E203:F204" name="Obseg5_8_1"/>
    <protectedRange sqref="E219:E223 E248:F249 E207:F218" name="Obseg5_2_3"/>
    <protectedRange sqref="F219:F221 F223" name="Obseg5_4_1_3_2"/>
    <protectedRange sqref="E235:F235 E172:E174 E224:E234 E111 E103 E105:E109 E116:E118 E114 E141 E144 E146 E148 E150 E152 E155:E165 E167:E170 E176:E180 E236:E246 E182:E202" name="Obseg5_3_1"/>
    <protectedRange sqref="F234 F111 F103 F105:F109 F116:F118 F114 F141 F144 F146 F148 F150 F152 F155:F165 F167:F170 F176:F180 F172:F174 F222 F224:F232 F236:F246 F182:F202" name="Obseg5_4_2"/>
    <protectedRange sqref="E251:F251 E476:F476 E252:E254" name="Obseg5_6_2"/>
    <protectedRange sqref="F252:F254" name="Obseg5_4_1_5"/>
    <protectedRange sqref="E257:E259" name="Obseg5_1_3"/>
    <protectedRange sqref="F259" name="Obseg5_4_2_2"/>
    <protectedRange sqref="E423:F424 E306:F307 E421:E422 E308:E309 E399 E419:F420 E417:E418 E415:F416 E413:E414 E411:F412 E409:E410 E408:F408 E406:E407 E404:F405 E310:F310 E402:E403 E457:E459 E456:F456 E467:E468 E437:E438 E435:F436 E433:E434 E431:F432 E429:E430 E427:F428 E425:E426 E460:F460 E461:E462 E472:F472 E751 E439:F440 E625:E631 E634:E639 E641:E643 E723:E724 E454 E466:F466 E291:E301 E311:E315 E316:F316 E319:F319 E317:E318 E320:E324 E326:E330 E363:E397 E280:E281 E360 E302:F302 E303:E304 E334:E335 E337:E338 E340:E341 E283:E287 E400:F401 E453:F453 E451:E452 E449:F450 E447:E448 E446:F446 E444:E445 E443:F443 E441:E442 E473:E475 E687:F687 E519:F520 E682:F682 E657:E662 E716:E717 E651:E655 E670:E672 E711:F711 E645:E649 E674:E676 E727 E544:F544 E514:E515 E511:E512 E556:E559 E562 E565:E577 E664:E668 E678:E681 E684:E686 E689:E692 E694:E698 E700:E710 E713 E714:F714 E731 E486:E496 E498:E499 E502:E503 E508:E509 E517 E719:E720 E528:F528 E522:E524 E526:E527 E530:E532 E538:E540 E534:E536 E542:E543 E546:E547 E550:E552 E583:E585 E588:E594 E596:E604 E607:E611 E613:E615 E617:E623" name="Obseg5_1_3_3"/>
    <protectedRange sqref="F347:F348 F413:F414 F409:F410 F406:F407 F402:F403 F358:F399 F354:F355 F351:F352 F447:F448 F444:F445 F441:F442 F437:F438 F433:F434 F429:F430 F425:F426 F421:F422 F417:F418 F461:F462 F751 F451:F452 F664:F668 F657:F662 F670:F672 F674:F676 F678:F681 F716:F717 F723:F724 F454 F457:F459 F291:F301 F308:F309 F311:F315 F317:F318 F320:F324 F326:F330 F280:F281 F303:F304 F334:F335 F337:F338 F340:F341 F283:F287 F467:F468 F473:F475 F684:F686 F689:F692 F694:F698 F700:F710 F713 F514:F515 F556:F559 F562 F565:F577 F727 F731 F486:F496 F498:F499 F502:F503 F508:F509 F511:F512 F517 F719:F720 F522:F524 F526:F527 F530:F532 F538:F540 F534:F536 F542:F543 F546:F547 F550:F552 F583:F585 F588:F594 F596:F604 F607:F611 F613:F615 F617:F623 F625:F631 F634:F639 F641:F643 F645:F649 F651:F655" name="Obseg5_4_2_4"/>
    <protectedRange sqref="E736:F736 E832:F832" name="Obseg5"/>
    <protectedRange sqref="E832:F832" name="Range1_3"/>
    <protectedRange sqref="E734:F735 E479:F479 E480:E482 E732:E733" name="Obseg5_6"/>
    <protectedRange sqref="F480:F482 F732:F733" name="Obseg5_4_1_5_1"/>
    <protectedRange sqref="E737:F737 E830:F831" name="Obseg5_10"/>
    <protectedRange sqref="E738:E746" name="Obseg5_2_6_1"/>
    <protectedRange sqref="F738:F746" name="Obseg5_4_4_6_1"/>
    <protectedRange sqref="E748:F748 E747 E774:F774 E776:F776 E775 E780:F781 E808:F809 E812:F812 E749:E750 E752:E754 E756 E777:E779 E810:E811 E760 E764 E768 E782:E791 E793:E800 E802:E807 E772" name="Obseg5_3_1_2"/>
    <protectedRange sqref="F747 F775 F802:F807 F749:F750 F816:F817 F752:F754 F777:F779 F810:F811 F760:F761 F756:F757 F764:F765 F768:F769 F782:F791 F793:F800 F813 F771:F773 F819:F829" name="Obseg5_4_6_1"/>
    <protectedRange sqref="E818:F818 E819:E829 E816:E817 E814:F815 E813" name="Obseg5_5_1_2"/>
    <protectedRange sqref="E2:F47" name="Obseg5_11_1"/>
  </protectedRanges>
  <phoneticPr fontId="113" type="noConversion"/>
  <pageMargins left="0.7" right="0.7" top="0.75" bottom="0.75" header="0.3" footer="0.3"/>
  <pageSetup paperSize="9" scale="74"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N178"/>
  <sheetViews>
    <sheetView view="pageBreakPreview" zoomScale="90" zoomScaleNormal="100" zoomScaleSheetLayoutView="90" workbookViewId="0">
      <selection activeCell="B12" sqref="B12"/>
    </sheetView>
  </sheetViews>
  <sheetFormatPr defaultRowHeight="12.75"/>
  <cols>
    <col min="1" max="1" width="3.5703125" style="434" bestFit="1" customWidth="1"/>
    <col min="2" max="2" width="54.5703125" style="413" customWidth="1"/>
    <col min="3" max="3" width="6" style="441" bestFit="1" customWidth="1"/>
    <col min="4" max="4" width="13.140625" style="442" customWidth="1"/>
    <col min="5" max="5" width="10.28515625" style="462" customWidth="1"/>
    <col min="6" max="6" width="20.140625" style="1116" customWidth="1"/>
    <col min="7" max="14" width="9.140625" style="413"/>
    <col min="15" max="16384" width="9.140625" style="111"/>
  </cols>
  <sheetData>
    <row r="1" spans="1:14" s="108" customFormat="1" ht="13.5" thickBot="1">
      <c r="A1" s="232" t="s">
        <v>1090</v>
      </c>
      <c r="B1" s="105" t="s">
        <v>1089</v>
      </c>
      <c r="C1" s="106"/>
      <c r="D1" s="107"/>
      <c r="E1" s="455"/>
      <c r="F1" s="1107"/>
      <c r="G1" s="1127"/>
    </row>
    <row r="2" spans="1:14" s="226" customFormat="1" ht="15">
      <c r="A2" s="382"/>
      <c r="B2" s="229"/>
      <c r="C2" s="230"/>
      <c r="D2" s="231"/>
      <c r="E2" s="456"/>
      <c r="F2" s="1108"/>
      <c r="G2"/>
    </row>
    <row r="3" spans="1:14">
      <c r="A3" s="234"/>
      <c r="B3" s="113"/>
      <c r="C3" s="114"/>
      <c r="D3" s="109"/>
      <c r="E3" s="115"/>
      <c r="F3" s="1109"/>
    </row>
    <row r="4" spans="1:14" s="247" customFormat="1" ht="15">
      <c r="A4" s="424" t="s">
        <v>1141</v>
      </c>
      <c r="B4" s="248" t="s">
        <v>939</v>
      </c>
      <c r="C4" s="425"/>
      <c r="D4" s="426"/>
      <c r="E4" s="457"/>
      <c r="F4" s="1110"/>
      <c r="G4"/>
      <c r="H4"/>
      <c r="I4"/>
      <c r="J4"/>
      <c r="K4"/>
      <c r="L4"/>
      <c r="M4"/>
      <c r="N4"/>
    </row>
    <row r="5" spans="1:14">
      <c r="A5" s="383"/>
      <c r="B5" s="427"/>
      <c r="C5" s="425"/>
      <c r="D5" s="426"/>
      <c r="E5" s="457"/>
      <c r="F5" s="1110"/>
    </row>
    <row r="6" spans="1:14">
      <c r="A6" s="428"/>
      <c r="B6" s="429" t="s">
        <v>940</v>
      </c>
      <c r="C6" s="430" t="s">
        <v>941</v>
      </c>
      <c r="D6" s="431" t="s">
        <v>942</v>
      </c>
      <c r="E6" s="458" t="s">
        <v>943</v>
      </c>
      <c r="F6" s="1111" t="s">
        <v>944</v>
      </c>
    </row>
    <row r="7" spans="1:14">
      <c r="A7" s="235"/>
      <c r="B7" s="117"/>
      <c r="C7" s="118"/>
      <c r="D7" s="119"/>
      <c r="E7" s="120"/>
      <c r="F7" s="1112"/>
    </row>
    <row r="8" spans="1:14">
      <c r="A8" s="236"/>
      <c r="B8" s="100" t="s">
        <v>982</v>
      </c>
      <c r="C8" s="97"/>
      <c r="D8" s="98"/>
      <c r="E8" s="101"/>
      <c r="F8" s="1109"/>
    </row>
    <row r="9" spans="1:14" ht="51">
      <c r="A9" s="236"/>
      <c r="B9" s="102" t="s">
        <v>874</v>
      </c>
      <c r="C9" s="97"/>
      <c r="D9" s="98"/>
      <c r="E9" s="101"/>
      <c r="F9" s="1109"/>
    </row>
    <row r="10" spans="1:14" ht="25.5">
      <c r="A10" s="236"/>
      <c r="B10" s="102" t="s">
        <v>875</v>
      </c>
      <c r="C10" s="97"/>
      <c r="D10" s="98"/>
      <c r="E10" s="101"/>
      <c r="F10" s="1109"/>
    </row>
    <row r="11" spans="1:14" ht="63.75">
      <c r="A11" s="236"/>
      <c r="B11" s="102" t="s">
        <v>876</v>
      </c>
      <c r="C11" s="97"/>
      <c r="D11" s="98"/>
      <c r="E11" s="101"/>
      <c r="F11" s="1109"/>
    </row>
    <row r="12" spans="1:14" ht="38.25">
      <c r="A12" s="236"/>
      <c r="B12" s="102" t="s">
        <v>877</v>
      </c>
      <c r="C12" s="97"/>
      <c r="D12" s="98"/>
      <c r="E12" s="101"/>
      <c r="F12" s="1109"/>
    </row>
    <row r="13" spans="1:14" ht="51">
      <c r="A13" s="236"/>
      <c r="B13" s="102" t="s">
        <v>878</v>
      </c>
      <c r="C13" s="97"/>
      <c r="D13" s="98"/>
      <c r="E13" s="101"/>
      <c r="F13" s="1109"/>
    </row>
    <row r="14" spans="1:14" s="122" customFormat="1" ht="102">
      <c r="A14" s="432"/>
      <c r="B14" s="433" t="s">
        <v>1225</v>
      </c>
      <c r="C14" s="433"/>
      <c r="D14" s="433"/>
      <c r="E14" s="459"/>
      <c r="F14" s="1113"/>
      <c r="G14" s="659"/>
      <c r="H14" s="659"/>
      <c r="I14" s="659"/>
      <c r="J14" s="659"/>
      <c r="K14" s="659"/>
      <c r="L14" s="659"/>
      <c r="M14" s="659"/>
      <c r="N14" s="659"/>
    </row>
    <row r="15" spans="1:14">
      <c r="B15" s="435" t="s">
        <v>1121</v>
      </c>
      <c r="C15" s="435"/>
      <c r="D15" s="435"/>
      <c r="E15" s="460"/>
      <c r="F15" s="1114"/>
    </row>
    <row r="16" spans="1:14">
      <c r="A16" s="436"/>
      <c r="B16" s="437" t="s">
        <v>1045</v>
      </c>
      <c r="C16" s="438"/>
      <c r="D16" s="439"/>
      <c r="E16" s="461"/>
      <c r="F16" s="1115"/>
    </row>
    <row r="17" spans="1:6">
      <c r="A17" s="436"/>
      <c r="B17" s="437" t="s">
        <v>1046</v>
      </c>
      <c r="C17" s="438"/>
      <c r="D17" s="439"/>
      <c r="E17" s="461"/>
      <c r="F17" s="1115"/>
    </row>
    <row r="18" spans="1:6">
      <c r="A18" s="436"/>
      <c r="B18" s="437" t="s">
        <v>1153</v>
      </c>
      <c r="C18" s="438"/>
      <c r="D18" s="439"/>
      <c r="E18" s="461"/>
      <c r="F18" s="1115"/>
    </row>
    <row r="19" spans="1:6">
      <c r="A19" s="436"/>
      <c r="B19" s="437" t="s">
        <v>1154</v>
      </c>
      <c r="C19" s="418"/>
      <c r="D19" s="439"/>
      <c r="E19" s="461"/>
      <c r="F19" s="1115"/>
    </row>
    <row r="20" spans="1:6" ht="38.25">
      <c r="A20" s="237"/>
      <c r="B20" s="437" t="s">
        <v>1179</v>
      </c>
      <c r="C20" s="418"/>
      <c r="D20" s="439"/>
      <c r="E20" s="461"/>
      <c r="F20" s="1115"/>
    </row>
    <row r="21" spans="1:6" ht="38.25">
      <c r="B21" s="440" t="s">
        <v>1180</v>
      </c>
    </row>
    <row r="22" spans="1:6" ht="63.75">
      <c r="A22" s="236"/>
      <c r="B22" s="102" t="s">
        <v>1087</v>
      </c>
      <c r="C22" s="97"/>
      <c r="D22" s="98"/>
      <c r="E22" s="101"/>
      <c r="F22" s="1109"/>
    </row>
    <row r="23" spans="1:6" ht="38.25">
      <c r="A23" s="236"/>
      <c r="B23" s="102" t="s">
        <v>1088</v>
      </c>
      <c r="C23" s="97"/>
      <c r="D23" s="98"/>
      <c r="E23" s="101"/>
      <c r="F23" s="1109"/>
    </row>
    <row r="24" spans="1:6">
      <c r="A24" s="236"/>
      <c r="B24" s="102"/>
      <c r="C24" s="97"/>
      <c r="D24" s="98"/>
      <c r="E24" s="101"/>
      <c r="F24" s="1109"/>
    </row>
    <row r="25" spans="1:6">
      <c r="A25" s="279"/>
      <c r="B25" s="410" t="s">
        <v>939</v>
      </c>
      <c r="C25" s="443"/>
      <c r="D25" s="444"/>
      <c r="E25" s="463"/>
      <c r="F25" s="1117"/>
    </row>
    <row r="26" spans="1:6" ht="148.5" customHeight="1">
      <c r="A26" s="383"/>
      <c r="B26" s="410" t="s">
        <v>1216</v>
      </c>
      <c r="D26" s="446"/>
      <c r="E26" s="463"/>
      <c r="F26" s="1117"/>
    </row>
    <row r="27" spans="1:6" ht="89.25">
      <c r="A27" s="383"/>
      <c r="B27" s="410" t="s">
        <v>1222</v>
      </c>
      <c r="D27" s="446"/>
      <c r="E27" s="463"/>
      <c r="F27" s="1117"/>
    </row>
    <row r="28" spans="1:6" ht="25.5">
      <c r="A28" s="383"/>
      <c r="B28" s="410" t="s">
        <v>1223</v>
      </c>
    </row>
    <row r="29" spans="1:6" ht="38.25">
      <c r="A29" s="383"/>
      <c r="B29" s="410" t="s">
        <v>1224</v>
      </c>
    </row>
    <row r="30" spans="1:6" ht="102">
      <c r="A30" s="383"/>
      <c r="B30" s="410" t="s">
        <v>1225</v>
      </c>
    </row>
    <row r="31" spans="1:6">
      <c r="A31" s="383"/>
      <c r="B31" s="410" t="s">
        <v>1121</v>
      </c>
    </row>
    <row r="32" spans="1:6">
      <c r="A32" s="383"/>
      <c r="B32" s="410" t="s">
        <v>1045</v>
      </c>
    </row>
    <row r="33" spans="1:14">
      <c r="A33" s="383"/>
      <c r="B33" s="410" t="s">
        <v>1046</v>
      </c>
    </row>
    <row r="34" spans="1:14">
      <c r="A34" s="383"/>
      <c r="B34" s="410" t="s">
        <v>1153</v>
      </c>
    </row>
    <row r="35" spans="1:14">
      <c r="A35" s="383"/>
      <c r="B35" s="410" t="s">
        <v>1154</v>
      </c>
    </row>
    <row r="36" spans="1:14" ht="38.25">
      <c r="A36" s="383"/>
      <c r="B36" s="410" t="s">
        <v>1219</v>
      </c>
    </row>
    <row r="37" spans="1:14" ht="25.5">
      <c r="A37" s="383"/>
      <c r="B37" s="410" t="s">
        <v>1122</v>
      </c>
    </row>
    <row r="38" spans="1:14" ht="25.5">
      <c r="A38" s="383"/>
      <c r="B38" s="410" t="s">
        <v>1218</v>
      </c>
    </row>
    <row r="39" spans="1:14">
      <c r="A39" s="447"/>
      <c r="B39" s="448"/>
      <c r="C39" s="449"/>
      <c r="D39" s="450"/>
      <c r="E39" s="463"/>
      <c r="F39" s="1117"/>
    </row>
    <row r="40" spans="1:14" s="344" customFormat="1" ht="38.25">
      <c r="A40" s="447" t="s">
        <v>945</v>
      </c>
      <c r="B40" s="448" t="s">
        <v>924</v>
      </c>
      <c r="C40" s="449" t="s">
        <v>948</v>
      </c>
      <c r="D40" s="450">
        <v>110.8</v>
      </c>
      <c r="E40" s="128"/>
      <c r="F40" s="1118">
        <f>D40*E40</f>
        <v>0</v>
      </c>
      <c r="G40" s="97"/>
      <c r="H40" s="97"/>
      <c r="I40" s="97"/>
      <c r="J40" s="97"/>
      <c r="K40" s="97"/>
      <c r="L40" s="97"/>
      <c r="M40" s="97"/>
      <c r="N40" s="97"/>
    </row>
    <row r="41" spans="1:14" s="344" customFormat="1">
      <c r="A41" s="447"/>
      <c r="B41" s="448"/>
      <c r="C41" s="449"/>
      <c r="D41" s="450"/>
      <c r="E41" s="128"/>
      <c r="F41" s="1119"/>
      <c r="G41" s="97"/>
      <c r="H41" s="97"/>
      <c r="I41" s="97"/>
      <c r="J41" s="97"/>
      <c r="K41" s="97"/>
      <c r="L41" s="97"/>
      <c r="M41" s="97"/>
      <c r="N41" s="97"/>
    </row>
    <row r="42" spans="1:14" s="344" customFormat="1" ht="38.25">
      <c r="A42" s="447" t="s">
        <v>947</v>
      </c>
      <c r="B42" s="448" t="s">
        <v>1038</v>
      </c>
      <c r="C42" s="449" t="s">
        <v>948</v>
      </c>
      <c r="D42" s="450">
        <v>110.8</v>
      </c>
      <c r="E42" s="128"/>
      <c r="F42" s="1118">
        <f>D42*E42</f>
        <v>0</v>
      </c>
      <c r="G42" s="97"/>
      <c r="H42" s="97"/>
      <c r="I42" s="97"/>
      <c r="J42" s="97"/>
      <c r="K42" s="97"/>
      <c r="L42" s="97"/>
      <c r="M42" s="97"/>
      <c r="N42" s="97"/>
    </row>
    <row r="43" spans="1:14" s="344" customFormat="1">
      <c r="A43" s="447"/>
      <c r="B43" s="448"/>
      <c r="C43" s="449"/>
      <c r="D43" s="450"/>
      <c r="E43" s="128"/>
      <c r="F43" s="1119"/>
      <c r="G43" s="97"/>
      <c r="H43" s="97"/>
      <c r="I43" s="97"/>
      <c r="J43" s="97"/>
      <c r="K43" s="97"/>
      <c r="L43" s="97"/>
      <c r="M43" s="97"/>
      <c r="N43" s="97"/>
    </row>
    <row r="44" spans="1:14" s="344" customFormat="1" ht="38.25">
      <c r="A44" s="447" t="s">
        <v>949</v>
      </c>
      <c r="B44" s="448" t="s">
        <v>923</v>
      </c>
      <c r="C44" s="449" t="s">
        <v>948</v>
      </c>
      <c r="D44" s="450">
        <v>57.3</v>
      </c>
      <c r="E44" s="128"/>
      <c r="F44" s="1118">
        <f>D44*E44</f>
        <v>0</v>
      </c>
      <c r="G44" s="97"/>
      <c r="H44" s="97"/>
      <c r="I44" s="97"/>
      <c r="J44" s="97"/>
      <c r="K44" s="97"/>
      <c r="L44" s="97"/>
      <c r="M44" s="97"/>
      <c r="N44" s="97"/>
    </row>
    <row r="45" spans="1:14" s="344" customFormat="1">
      <c r="A45" s="447"/>
      <c r="B45" s="448"/>
      <c r="C45" s="449"/>
      <c r="D45" s="450"/>
      <c r="E45" s="128"/>
      <c r="F45" s="1119"/>
      <c r="G45" s="97"/>
      <c r="H45" s="97"/>
      <c r="I45" s="97"/>
      <c r="J45" s="97"/>
      <c r="K45" s="97"/>
      <c r="L45" s="97"/>
      <c r="M45" s="97"/>
      <c r="N45" s="97"/>
    </row>
    <row r="46" spans="1:14" s="123" customFormat="1" ht="38.25">
      <c r="A46" s="604" t="s">
        <v>950</v>
      </c>
      <c r="B46" s="433" t="s">
        <v>955</v>
      </c>
      <c r="C46" s="384" t="s">
        <v>946</v>
      </c>
      <c r="D46" s="278">
        <v>145</v>
      </c>
      <c r="E46" s="128"/>
      <c r="F46" s="1118">
        <f>D46*E46</f>
        <v>0</v>
      </c>
    </row>
    <row r="47" spans="1:14" s="123" customFormat="1">
      <c r="A47" s="297"/>
      <c r="B47" s="605"/>
      <c r="C47" s="126"/>
      <c r="D47" s="103"/>
      <c r="E47" s="104"/>
      <c r="F47" s="1118"/>
    </row>
    <row r="48" spans="1:14" s="123" customFormat="1" ht="38.25">
      <c r="A48" s="604" t="s">
        <v>951</v>
      </c>
      <c r="B48" s="606" t="s">
        <v>1201</v>
      </c>
      <c r="C48" s="126"/>
      <c r="D48" s="103"/>
      <c r="E48" s="104"/>
      <c r="F48" s="1118"/>
    </row>
    <row r="49" spans="1:6" s="123" customFormat="1">
      <c r="A49" s="297"/>
      <c r="B49" s="126" t="s">
        <v>315</v>
      </c>
      <c r="C49" s="126" t="s">
        <v>303</v>
      </c>
      <c r="D49" s="126">
        <v>2</v>
      </c>
      <c r="E49" s="104"/>
      <c r="F49" s="1118">
        <f>D49*E49</f>
        <v>0</v>
      </c>
    </row>
    <row r="50" spans="1:6" s="123" customFormat="1">
      <c r="A50" s="297"/>
      <c r="B50" s="126" t="s">
        <v>316</v>
      </c>
      <c r="C50" s="126" t="s">
        <v>303</v>
      </c>
      <c r="D50" s="126">
        <v>2</v>
      </c>
      <c r="E50" s="104"/>
      <c r="F50" s="1118">
        <f t="shared" ref="F50:F93" si="0">D50*E50</f>
        <v>0</v>
      </c>
    </row>
    <row r="51" spans="1:6" s="123" customFormat="1">
      <c r="A51" s="297"/>
      <c r="B51" s="126" t="s">
        <v>317</v>
      </c>
      <c r="C51" s="126" t="s">
        <v>303</v>
      </c>
      <c r="D51" s="126">
        <v>2</v>
      </c>
      <c r="E51" s="104"/>
      <c r="F51" s="1118">
        <f t="shared" si="0"/>
        <v>0</v>
      </c>
    </row>
    <row r="52" spans="1:6" s="123" customFormat="1">
      <c r="A52" s="297"/>
      <c r="B52" s="126" t="s">
        <v>318</v>
      </c>
      <c r="C52" s="126" t="s">
        <v>303</v>
      </c>
      <c r="D52" s="126">
        <v>2</v>
      </c>
      <c r="E52" s="104"/>
      <c r="F52" s="1118">
        <f t="shared" si="0"/>
        <v>0</v>
      </c>
    </row>
    <row r="53" spans="1:6" s="123" customFormat="1">
      <c r="A53" s="297"/>
      <c r="B53" s="126" t="s">
        <v>880</v>
      </c>
      <c r="C53" s="126" t="s">
        <v>303</v>
      </c>
      <c r="D53" s="126">
        <v>2</v>
      </c>
      <c r="E53" s="104"/>
      <c r="F53" s="1118">
        <f t="shared" si="0"/>
        <v>0</v>
      </c>
    </row>
    <row r="54" spans="1:6" s="123" customFormat="1">
      <c r="A54" s="297"/>
      <c r="B54" s="126" t="s">
        <v>319</v>
      </c>
      <c r="C54" s="126" t="s">
        <v>303</v>
      </c>
      <c r="D54" s="126">
        <v>3</v>
      </c>
      <c r="E54" s="104"/>
      <c r="F54" s="1118">
        <f t="shared" si="0"/>
        <v>0</v>
      </c>
    </row>
    <row r="55" spans="1:6" s="123" customFormat="1">
      <c r="A55" s="297"/>
      <c r="B55" s="126" t="s">
        <v>881</v>
      </c>
      <c r="C55" s="126" t="s">
        <v>303</v>
      </c>
      <c r="D55" s="126">
        <v>2</v>
      </c>
      <c r="E55" s="104"/>
      <c r="F55" s="1118">
        <f t="shared" si="0"/>
        <v>0</v>
      </c>
    </row>
    <row r="56" spans="1:6" s="123" customFormat="1">
      <c r="A56" s="297"/>
      <c r="B56" s="126" t="s">
        <v>882</v>
      </c>
      <c r="C56" s="126" t="s">
        <v>303</v>
      </c>
      <c r="D56" s="126">
        <v>2</v>
      </c>
      <c r="E56" s="104"/>
      <c r="F56" s="1118">
        <f t="shared" si="0"/>
        <v>0</v>
      </c>
    </row>
    <row r="57" spans="1:6" s="123" customFormat="1">
      <c r="A57" s="297"/>
      <c r="B57" s="126" t="s">
        <v>320</v>
      </c>
      <c r="C57" s="126" t="s">
        <v>303</v>
      </c>
      <c r="D57" s="126">
        <v>2</v>
      </c>
      <c r="E57" s="104"/>
      <c r="F57" s="1118">
        <f t="shared" si="0"/>
        <v>0</v>
      </c>
    </row>
    <row r="58" spans="1:6" s="123" customFormat="1">
      <c r="A58" s="297"/>
      <c r="B58" s="126" t="s">
        <v>883</v>
      </c>
      <c r="C58" s="126" t="s">
        <v>303</v>
      </c>
      <c r="D58" s="126">
        <v>1</v>
      </c>
      <c r="E58" s="104"/>
      <c r="F58" s="1118">
        <f t="shared" si="0"/>
        <v>0</v>
      </c>
    </row>
    <row r="59" spans="1:6" s="123" customFormat="1">
      <c r="A59" s="297"/>
      <c r="B59" s="126" t="s">
        <v>884</v>
      </c>
      <c r="C59" s="126" t="s">
        <v>303</v>
      </c>
      <c r="D59" s="126">
        <v>1</v>
      </c>
      <c r="E59" s="104"/>
      <c r="F59" s="1118">
        <f t="shared" si="0"/>
        <v>0</v>
      </c>
    </row>
    <row r="60" spans="1:6" s="123" customFormat="1">
      <c r="A60" s="297"/>
      <c r="B60" s="126" t="s">
        <v>321</v>
      </c>
      <c r="C60" s="126" t="s">
        <v>303</v>
      </c>
      <c r="D60" s="126">
        <v>4</v>
      </c>
      <c r="E60" s="104"/>
      <c r="F60" s="1118">
        <f t="shared" si="0"/>
        <v>0</v>
      </c>
    </row>
    <row r="61" spans="1:6" s="123" customFormat="1">
      <c r="A61" s="297"/>
      <c r="B61" s="126" t="s">
        <v>885</v>
      </c>
      <c r="C61" s="126" t="s">
        <v>303</v>
      </c>
      <c r="D61" s="126">
        <v>1</v>
      </c>
      <c r="E61" s="104"/>
      <c r="F61" s="1118">
        <f t="shared" si="0"/>
        <v>0</v>
      </c>
    </row>
    <row r="62" spans="1:6" s="123" customFormat="1">
      <c r="A62" s="297"/>
      <c r="B62" s="126" t="s">
        <v>809</v>
      </c>
      <c r="C62" s="126" t="s">
        <v>303</v>
      </c>
      <c r="D62" s="126">
        <v>5</v>
      </c>
      <c r="E62" s="104"/>
      <c r="F62" s="1118">
        <f t="shared" si="0"/>
        <v>0</v>
      </c>
    </row>
    <row r="63" spans="1:6" s="123" customFormat="1">
      <c r="A63" s="297"/>
      <c r="B63" s="126" t="s">
        <v>886</v>
      </c>
      <c r="C63" s="126" t="s">
        <v>303</v>
      </c>
      <c r="D63" s="126">
        <v>2</v>
      </c>
      <c r="E63" s="104"/>
      <c r="F63" s="1118">
        <f t="shared" si="0"/>
        <v>0</v>
      </c>
    </row>
    <row r="64" spans="1:6" s="123" customFormat="1">
      <c r="A64" s="297"/>
      <c r="B64" s="126" t="s">
        <v>887</v>
      </c>
      <c r="C64" s="126" t="s">
        <v>303</v>
      </c>
      <c r="D64" s="126">
        <v>1</v>
      </c>
      <c r="E64" s="104"/>
      <c r="F64" s="1118">
        <f t="shared" si="0"/>
        <v>0</v>
      </c>
    </row>
    <row r="65" spans="1:6" s="123" customFormat="1">
      <c r="A65" s="297"/>
      <c r="B65" s="126" t="s">
        <v>888</v>
      </c>
      <c r="C65" s="126" t="s">
        <v>303</v>
      </c>
      <c r="D65" s="126">
        <v>1</v>
      </c>
      <c r="E65" s="104"/>
      <c r="F65" s="1118">
        <f t="shared" si="0"/>
        <v>0</v>
      </c>
    </row>
    <row r="66" spans="1:6" s="123" customFormat="1">
      <c r="A66" s="297"/>
      <c r="B66" s="126" t="s">
        <v>889</v>
      </c>
      <c r="C66" s="126" t="s">
        <v>303</v>
      </c>
      <c r="D66" s="126">
        <v>1</v>
      </c>
      <c r="E66" s="104"/>
      <c r="F66" s="1118">
        <f t="shared" si="0"/>
        <v>0</v>
      </c>
    </row>
    <row r="67" spans="1:6" s="123" customFormat="1">
      <c r="A67" s="297"/>
      <c r="B67" s="126" t="s">
        <v>890</v>
      </c>
      <c r="C67" s="126" t="s">
        <v>303</v>
      </c>
      <c r="D67" s="126">
        <v>2</v>
      </c>
      <c r="E67" s="104"/>
      <c r="F67" s="1118">
        <f t="shared" si="0"/>
        <v>0</v>
      </c>
    </row>
    <row r="68" spans="1:6" s="123" customFormat="1">
      <c r="A68" s="297"/>
      <c r="B68" s="126" t="s">
        <v>891</v>
      </c>
      <c r="C68" s="126" t="s">
        <v>303</v>
      </c>
      <c r="D68" s="126">
        <v>2</v>
      </c>
      <c r="E68" s="104"/>
      <c r="F68" s="1118">
        <f t="shared" si="0"/>
        <v>0</v>
      </c>
    </row>
    <row r="69" spans="1:6" s="123" customFormat="1">
      <c r="A69" s="297"/>
      <c r="B69" s="126" t="s">
        <v>892</v>
      </c>
      <c r="C69" s="126" t="s">
        <v>303</v>
      </c>
      <c r="D69" s="126">
        <v>2</v>
      </c>
      <c r="E69" s="104"/>
      <c r="F69" s="1118">
        <f t="shared" si="0"/>
        <v>0</v>
      </c>
    </row>
    <row r="70" spans="1:6" s="123" customFormat="1">
      <c r="A70" s="297"/>
      <c r="B70" s="126" t="s">
        <v>893</v>
      </c>
      <c r="C70" s="126" t="s">
        <v>303</v>
      </c>
      <c r="D70" s="126">
        <v>2</v>
      </c>
      <c r="E70" s="104"/>
      <c r="F70" s="1118">
        <f t="shared" si="0"/>
        <v>0</v>
      </c>
    </row>
    <row r="71" spans="1:6" s="123" customFormat="1">
      <c r="A71" s="297"/>
      <c r="B71" s="126" t="s">
        <v>894</v>
      </c>
      <c r="C71" s="126" t="s">
        <v>303</v>
      </c>
      <c r="D71" s="126">
        <v>1</v>
      </c>
      <c r="E71" s="104"/>
      <c r="F71" s="1118">
        <f t="shared" si="0"/>
        <v>0</v>
      </c>
    </row>
    <row r="72" spans="1:6" s="123" customFormat="1">
      <c r="A72" s="297"/>
      <c r="B72" s="126" t="s">
        <v>895</v>
      </c>
      <c r="C72" s="126" t="s">
        <v>303</v>
      </c>
      <c r="D72" s="126">
        <v>2</v>
      </c>
      <c r="E72" s="104"/>
      <c r="F72" s="1118">
        <f t="shared" si="0"/>
        <v>0</v>
      </c>
    </row>
    <row r="73" spans="1:6" s="123" customFormat="1">
      <c r="A73" s="297"/>
      <c r="B73" s="126" t="s">
        <v>790</v>
      </c>
      <c r="C73" s="126" t="s">
        <v>303</v>
      </c>
      <c r="D73" s="126">
        <v>2</v>
      </c>
      <c r="E73" s="104"/>
      <c r="F73" s="1118">
        <f t="shared" si="0"/>
        <v>0</v>
      </c>
    </row>
    <row r="74" spans="1:6" s="123" customFormat="1">
      <c r="A74" s="297"/>
      <c r="B74" s="126" t="s">
        <v>791</v>
      </c>
      <c r="C74" s="126" t="s">
        <v>303</v>
      </c>
      <c r="D74" s="126">
        <v>1</v>
      </c>
      <c r="E74" s="104"/>
      <c r="F74" s="1118">
        <f t="shared" si="0"/>
        <v>0</v>
      </c>
    </row>
    <row r="75" spans="1:6" s="123" customFormat="1">
      <c r="A75" s="297"/>
      <c r="B75" s="126" t="s">
        <v>792</v>
      </c>
      <c r="C75" s="126" t="s">
        <v>303</v>
      </c>
      <c r="D75" s="126">
        <v>2</v>
      </c>
      <c r="E75" s="104"/>
      <c r="F75" s="1118">
        <f t="shared" si="0"/>
        <v>0</v>
      </c>
    </row>
    <row r="76" spans="1:6" s="123" customFormat="1">
      <c r="A76" s="297"/>
      <c r="B76" s="126" t="s">
        <v>793</v>
      </c>
      <c r="C76" s="126" t="s">
        <v>303</v>
      </c>
      <c r="D76" s="126">
        <v>3</v>
      </c>
      <c r="E76" s="104"/>
      <c r="F76" s="1118">
        <f t="shared" si="0"/>
        <v>0</v>
      </c>
    </row>
    <row r="77" spans="1:6" s="123" customFormat="1">
      <c r="A77" s="297"/>
      <c r="B77" s="126" t="s">
        <v>794</v>
      </c>
      <c r="C77" s="126" t="s">
        <v>303</v>
      </c>
      <c r="D77" s="126">
        <v>2</v>
      </c>
      <c r="E77" s="104"/>
      <c r="F77" s="1118">
        <f t="shared" si="0"/>
        <v>0</v>
      </c>
    </row>
    <row r="78" spans="1:6" s="123" customFormat="1">
      <c r="A78" s="297"/>
      <c r="B78" s="126" t="s">
        <v>795</v>
      </c>
      <c r="C78" s="126" t="s">
        <v>303</v>
      </c>
      <c r="D78" s="126">
        <v>8</v>
      </c>
      <c r="E78" s="104"/>
      <c r="F78" s="1118">
        <f t="shared" si="0"/>
        <v>0</v>
      </c>
    </row>
    <row r="79" spans="1:6" s="123" customFormat="1">
      <c r="A79" s="297"/>
      <c r="B79" s="126" t="s">
        <v>796</v>
      </c>
      <c r="C79" s="126" t="s">
        <v>303</v>
      </c>
      <c r="D79" s="126">
        <v>2</v>
      </c>
      <c r="E79" s="104"/>
      <c r="F79" s="1118">
        <f t="shared" si="0"/>
        <v>0</v>
      </c>
    </row>
    <row r="80" spans="1:6" s="123" customFormat="1">
      <c r="A80" s="297"/>
      <c r="B80" s="126" t="s">
        <v>797</v>
      </c>
      <c r="C80" s="126" t="s">
        <v>303</v>
      </c>
      <c r="D80" s="126">
        <v>1</v>
      </c>
      <c r="E80" s="104"/>
      <c r="F80" s="1118">
        <f t="shared" si="0"/>
        <v>0</v>
      </c>
    </row>
    <row r="81" spans="1:14" s="123" customFormat="1">
      <c r="A81" s="297"/>
      <c r="B81" s="126" t="s">
        <v>798</v>
      </c>
      <c r="C81" s="126" t="s">
        <v>303</v>
      </c>
      <c r="D81" s="126">
        <v>1</v>
      </c>
      <c r="E81" s="104"/>
      <c r="F81" s="1118">
        <f t="shared" si="0"/>
        <v>0</v>
      </c>
    </row>
    <row r="82" spans="1:14" s="123" customFormat="1">
      <c r="A82" s="297"/>
      <c r="B82" s="126" t="s">
        <v>799</v>
      </c>
      <c r="C82" s="126" t="s">
        <v>303</v>
      </c>
      <c r="D82" s="126">
        <v>1</v>
      </c>
      <c r="E82" s="104"/>
      <c r="F82" s="1118">
        <f t="shared" si="0"/>
        <v>0</v>
      </c>
    </row>
    <row r="83" spans="1:14" s="123" customFormat="1">
      <c r="A83" s="297"/>
      <c r="B83" s="126" t="s">
        <v>800</v>
      </c>
      <c r="C83" s="126" t="s">
        <v>303</v>
      </c>
      <c r="D83" s="126">
        <v>2</v>
      </c>
      <c r="E83" s="104"/>
      <c r="F83" s="1118">
        <f t="shared" si="0"/>
        <v>0</v>
      </c>
    </row>
    <row r="84" spans="1:14" s="123" customFormat="1">
      <c r="A84" s="297"/>
      <c r="B84" s="126" t="s">
        <v>801</v>
      </c>
      <c r="C84" s="126" t="s">
        <v>303</v>
      </c>
      <c r="D84" s="126">
        <v>20</v>
      </c>
      <c r="E84" s="104"/>
      <c r="F84" s="1118">
        <f t="shared" si="0"/>
        <v>0</v>
      </c>
    </row>
    <row r="85" spans="1:14" s="123" customFormat="1">
      <c r="A85" s="297"/>
      <c r="B85" s="126" t="s">
        <v>802</v>
      </c>
      <c r="C85" s="126" t="s">
        <v>303</v>
      </c>
      <c r="D85" s="126">
        <v>4</v>
      </c>
      <c r="E85" s="104"/>
      <c r="F85" s="1118">
        <f t="shared" si="0"/>
        <v>0</v>
      </c>
    </row>
    <row r="86" spans="1:14" s="344" customFormat="1">
      <c r="A86" s="297"/>
      <c r="B86" s="126" t="s">
        <v>803</v>
      </c>
      <c r="C86" s="126" t="s">
        <v>303</v>
      </c>
      <c r="D86" s="126">
        <v>1</v>
      </c>
      <c r="E86" s="104"/>
      <c r="F86" s="1118">
        <f t="shared" si="0"/>
        <v>0</v>
      </c>
      <c r="G86" s="97"/>
      <c r="H86" s="97"/>
      <c r="I86" s="97"/>
      <c r="J86" s="97"/>
      <c r="K86" s="97"/>
      <c r="L86" s="97"/>
      <c r="M86" s="97"/>
      <c r="N86" s="97"/>
    </row>
    <row r="87" spans="1:14" s="344" customFormat="1">
      <c r="A87" s="297"/>
      <c r="B87" s="126" t="s">
        <v>804</v>
      </c>
      <c r="C87" s="126" t="s">
        <v>303</v>
      </c>
      <c r="D87" s="126">
        <v>2</v>
      </c>
      <c r="E87" s="104"/>
      <c r="F87" s="1118">
        <f t="shared" si="0"/>
        <v>0</v>
      </c>
      <c r="G87" s="97"/>
      <c r="H87" s="97"/>
      <c r="I87" s="97"/>
      <c r="J87" s="97"/>
      <c r="K87" s="97"/>
      <c r="L87" s="97"/>
      <c r="M87" s="97"/>
      <c r="N87" s="97"/>
    </row>
    <row r="88" spans="1:14" s="344" customFormat="1">
      <c r="A88" s="297"/>
      <c r="B88" s="126" t="s">
        <v>1039</v>
      </c>
      <c r="C88" s="126" t="s">
        <v>303</v>
      </c>
      <c r="D88" s="126">
        <v>2</v>
      </c>
      <c r="E88" s="104"/>
      <c r="F88" s="1118">
        <f t="shared" si="0"/>
        <v>0</v>
      </c>
      <c r="G88" s="97"/>
      <c r="H88" s="97"/>
      <c r="I88" s="97"/>
      <c r="J88" s="97"/>
      <c r="K88" s="97"/>
      <c r="L88" s="97"/>
      <c r="M88" s="97"/>
      <c r="N88" s="97"/>
    </row>
    <row r="89" spans="1:14" s="344" customFormat="1">
      <c r="A89" s="297"/>
      <c r="B89" s="126" t="s">
        <v>1040</v>
      </c>
      <c r="C89" s="126" t="s">
        <v>303</v>
      </c>
      <c r="D89" s="126">
        <v>1</v>
      </c>
      <c r="E89" s="104"/>
      <c r="F89" s="1118">
        <f t="shared" si="0"/>
        <v>0</v>
      </c>
      <c r="G89" s="97"/>
      <c r="H89" s="97"/>
      <c r="I89" s="97"/>
      <c r="J89" s="97"/>
      <c r="K89" s="97"/>
      <c r="L89" s="97"/>
      <c r="M89" s="97"/>
      <c r="N89" s="97"/>
    </row>
    <row r="90" spans="1:14" s="344" customFormat="1">
      <c r="A90" s="297"/>
      <c r="B90" s="126" t="s">
        <v>1041</v>
      </c>
      <c r="C90" s="126" t="s">
        <v>303</v>
      </c>
      <c r="D90" s="126">
        <v>1</v>
      </c>
      <c r="E90" s="104"/>
      <c r="F90" s="1118">
        <f t="shared" si="0"/>
        <v>0</v>
      </c>
      <c r="G90" s="97"/>
      <c r="H90" s="97"/>
      <c r="I90" s="97"/>
      <c r="J90" s="97"/>
      <c r="K90" s="97"/>
      <c r="L90" s="97"/>
      <c r="M90" s="97"/>
      <c r="N90" s="97"/>
    </row>
    <row r="91" spans="1:14" s="344" customFormat="1">
      <c r="A91" s="297"/>
      <c r="B91" s="126" t="s">
        <v>1042</v>
      </c>
      <c r="C91" s="126" t="s">
        <v>303</v>
      </c>
      <c r="D91" s="126">
        <v>1</v>
      </c>
      <c r="E91" s="104"/>
      <c r="F91" s="1118">
        <f t="shared" si="0"/>
        <v>0</v>
      </c>
      <c r="G91" s="97"/>
      <c r="H91" s="97"/>
      <c r="I91" s="97"/>
      <c r="J91" s="97"/>
      <c r="K91" s="97"/>
      <c r="L91" s="97"/>
      <c r="M91" s="97"/>
      <c r="N91" s="97"/>
    </row>
    <row r="92" spans="1:14" s="344" customFormat="1">
      <c r="A92" s="297"/>
      <c r="B92" s="126" t="s">
        <v>1044</v>
      </c>
      <c r="C92" s="126" t="s">
        <v>303</v>
      </c>
      <c r="D92" s="126">
        <v>1</v>
      </c>
      <c r="E92" s="104"/>
      <c r="F92" s="1118">
        <f t="shared" si="0"/>
        <v>0</v>
      </c>
      <c r="G92" s="97"/>
      <c r="H92" s="97"/>
      <c r="I92" s="97"/>
      <c r="J92" s="97"/>
      <c r="K92" s="97"/>
      <c r="L92" s="97"/>
      <c r="M92" s="97"/>
      <c r="N92" s="97"/>
    </row>
    <row r="93" spans="1:14" s="344" customFormat="1">
      <c r="A93" s="297"/>
      <c r="B93" s="126" t="s">
        <v>1043</v>
      </c>
      <c r="C93" s="126" t="s">
        <v>303</v>
      </c>
      <c r="D93" s="126">
        <v>1</v>
      </c>
      <c r="E93" s="104"/>
      <c r="F93" s="1118">
        <f t="shared" si="0"/>
        <v>0</v>
      </c>
      <c r="G93" s="97"/>
      <c r="H93" s="97"/>
      <c r="I93" s="97"/>
      <c r="J93" s="97"/>
      <c r="K93" s="97"/>
      <c r="L93" s="97"/>
      <c r="M93" s="97"/>
      <c r="N93" s="97"/>
    </row>
    <row r="94" spans="1:14" s="344" customFormat="1">
      <c r="A94" s="236"/>
      <c r="B94" s="125"/>
      <c r="C94" s="126"/>
      <c r="D94" s="127"/>
      <c r="E94" s="128"/>
      <c r="F94" s="1118"/>
      <c r="G94" s="97"/>
      <c r="H94" s="97"/>
      <c r="I94" s="97"/>
      <c r="J94" s="97"/>
      <c r="K94" s="97"/>
      <c r="L94" s="97"/>
      <c r="M94" s="97"/>
      <c r="N94" s="97"/>
    </row>
    <row r="95" spans="1:14" s="344" customFormat="1" ht="51">
      <c r="A95" s="236" t="s">
        <v>953</v>
      </c>
      <c r="B95" s="125" t="s">
        <v>537</v>
      </c>
      <c r="C95" s="126" t="s">
        <v>952</v>
      </c>
      <c r="D95" s="127">
        <v>1</v>
      </c>
      <c r="E95" s="128"/>
      <c r="F95" s="1118">
        <f>D95*E95</f>
        <v>0</v>
      </c>
      <c r="G95" s="97"/>
      <c r="H95" s="97"/>
      <c r="I95" s="97"/>
      <c r="J95" s="97"/>
      <c r="K95" s="97"/>
      <c r="L95" s="97"/>
      <c r="M95" s="97"/>
      <c r="N95" s="97"/>
    </row>
    <row r="96" spans="1:14" s="344" customFormat="1">
      <c r="A96" s="236"/>
      <c r="B96" s="125"/>
      <c r="C96" s="126"/>
      <c r="D96" s="127"/>
      <c r="E96" s="128"/>
      <c r="F96" s="1118"/>
      <c r="G96" s="97"/>
      <c r="H96" s="97"/>
      <c r="I96" s="97"/>
      <c r="J96" s="97"/>
      <c r="K96" s="97"/>
      <c r="L96" s="97"/>
      <c r="M96" s="97"/>
      <c r="N96" s="97"/>
    </row>
    <row r="97" spans="1:14" s="344" customFormat="1" ht="38.25">
      <c r="A97" s="604" t="s">
        <v>954</v>
      </c>
      <c r="B97" s="433" t="s">
        <v>1125</v>
      </c>
      <c r="C97" s="384"/>
      <c r="D97" s="278"/>
      <c r="E97" s="128"/>
      <c r="F97" s="1119"/>
      <c r="G97" s="97"/>
      <c r="H97" s="97"/>
      <c r="I97" s="97"/>
      <c r="J97" s="97"/>
      <c r="K97" s="97"/>
      <c r="L97" s="97"/>
      <c r="M97" s="97"/>
      <c r="N97" s="97"/>
    </row>
    <row r="98" spans="1:14" s="344" customFormat="1">
      <c r="A98" s="604"/>
      <c r="B98" s="433" t="s">
        <v>830</v>
      </c>
      <c r="C98" s="384" t="s">
        <v>952</v>
      </c>
      <c r="D98" s="278">
        <v>8</v>
      </c>
      <c r="E98" s="104"/>
      <c r="F98" s="1118">
        <f>D98*E98</f>
        <v>0</v>
      </c>
      <c r="G98" s="97"/>
      <c r="H98" s="97"/>
      <c r="I98" s="97"/>
      <c r="J98" s="97"/>
      <c r="K98" s="97"/>
      <c r="L98" s="97"/>
      <c r="M98" s="97"/>
      <c r="N98" s="97"/>
    </row>
    <row r="99" spans="1:14" s="344" customFormat="1">
      <c r="A99" s="604"/>
      <c r="B99" s="433" t="s">
        <v>829</v>
      </c>
      <c r="C99" s="384" t="s">
        <v>952</v>
      </c>
      <c r="D99" s="278">
        <v>8</v>
      </c>
      <c r="E99" s="104"/>
      <c r="F99" s="1118">
        <f>D99*E99</f>
        <v>0</v>
      </c>
      <c r="G99" s="97"/>
      <c r="H99" s="97"/>
      <c r="I99" s="97"/>
      <c r="J99" s="97"/>
      <c r="K99" s="97"/>
      <c r="L99" s="97"/>
      <c r="M99" s="97"/>
      <c r="N99" s="97"/>
    </row>
    <row r="100" spans="1:14" s="344" customFormat="1">
      <c r="A100" s="604"/>
      <c r="B100" s="433" t="s">
        <v>831</v>
      </c>
      <c r="C100" s="384" t="s">
        <v>952</v>
      </c>
      <c r="D100" s="278">
        <v>3</v>
      </c>
      <c r="E100" s="104"/>
      <c r="F100" s="1118">
        <f>D100*E100</f>
        <v>0</v>
      </c>
      <c r="G100" s="97"/>
      <c r="H100" s="97"/>
      <c r="I100" s="97"/>
      <c r="J100" s="97"/>
      <c r="K100" s="97"/>
      <c r="L100" s="97"/>
      <c r="M100" s="97"/>
      <c r="N100" s="97"/>
    </row>
    <row r="101" spans="1:14" s="344" customFormat="1">
      <c r="A101" s="604"/>
      <c r="B101" s="433" t="s">
        <v>832</v>
      </c>
      <c r="C101" s="384" t="s">
        <v>952</v>
      </c>
      <c r="D101" s="278">
        <v>2</v>
      </c>
      <c r="E101" s="104"/>
      <c r="F101" s="1118">
        <f>D101*E101</f>
        <v>0</v>
      </c>
      <c r="G101" s="97"/>
      <c r="H101" s="97"/>
      <c r="I101" s="97"/>
      <c r="J101" s="97"/>
      <c r="K101" s="97"/>
      <c r="L101" s="97"/>
      <c r="M101" s="97"/>
      <c r="N101" s="97"/>
    </row>
    <row r="102" spans="1:14" s="344" customFormat="1">
      <c r="A102" s="604"/>
      <c r="B102" s="433"/>
      <c r="C102" s="384"/>
      <c r="D102" s="278"/>
      <c r="E102" s="128"/>
      <c r="F102" s="1119"/>
      <c r="G102" s="97"/>
      <c r="H102" s="97"/>
      <c r="I102" s="97"/>
      <c r="J102" s="97"/>
      <c r="K102" s="97"/>
      <c r="L102" s="97"/>
      <c r="M102" s="97"/>
      <c r="N102" s="97"/>
    </row>
    <row r="103" spans="1:14" s="344" customFormat="1" ht="51">
      <c r="A103" s="236" t="s">
        <v>958</v>
      </c>
      <c r="B103" s="102" t="s">
        <v>536</v>
      </c>
      <c r="C103" s="132" t="s">
        <v>1013</v>
      </c>
      <c r="D103" s="103">
        <v>97.5</v>
      </c>
      <c r="E103" s="104"/>
      <c r="F103" s="1118">
        <f>D103*E103</f>
        <v>0</v>
      </c>
      <c r="G103" s="97"/>
      <c r="H103" s="97"/>
      <c r="I103" s="97"/>
      <c r="J103" s="97"/>
      <c r="K103" s="97"/>
      <c r="L103" s="97"/>
      <c r="M103" s="97"/>
      <c r="N103" s="97"/>
    </row>
    <row r="104" spans="1:14" s="344" customFormat="1">
      <c r="A104" s="236"/>
      <c r="B104" s="102"/>
      <c r="C104" s="132"/>
      <c r="D104" s="103"/>
      <c r="E104" s="104"/>
      <c r="F104" s="1118"/>
      <c r="G104" s="97"/>
      <c r="H104" s="97"/>
      <c r="I104" s="97"/>
      <c r="J104" s="97"/>
      <c r="K104" s="97"/>
      <c r="L104" s="97"/>
      <c r="M104" s="97"/>
      <c r="N104" s="97"/>
    </row>
    <row r="105" spans="1:14" s="344" customFormat="1" ht="52.5">
      <c r="A105" s="451" t="s">
        <v>959</v>
      </c>
      <c r="B105" s="125" t="s">
        <v>521</v>
      </c>
      <c r="C105" s="129" t="s">
        <v>952</v>
      </c>
      <c r="D105" s="607">
        <v>113</v>
      </c>
      <c r="E105" s="130"/>
      <c r="F105" s="1118">
        <f>D105*E105</f>
        <v>0</v>
      </c>
      <c r="G105" s="97"/>
      <c r="H105" s="97"/>
      <c r="I105" s="97"/>
      <c r="J105" s="97"/>
      <c r="K105" s="97"/>
      <c r="L105" s="97"/>
      <c r="M105" s="97"/>
      <c r="N105" s="97"/>
    </row>
    <row r="106" spans="1:14" s="344" customFormat="1">
      <c r="A106" s="451"/>
      <c r="B106" s="125"/>
      <c r="C106" s="129"/>
      <c r="D106" s="607"/>
      <c r="E106" s="130"/>
      <c r="F106" s="1120"/>
      <c r="G106" s="97"/>
      <c r="H106" s="97"/>
      <c r="I106" s="97"/>
      <c r="J106" s="97"/>
      <c r="K106" s="97"/>
      <c r="L106" s="97"/>
      <c r="M106" s="97"/>
      <c r="N106" s="97"/>
    </row>
    <row r="107" spans="1:14" s="154" customFormat="1">
      <c r="A107" s="385"/>
      <c r="B107" s="135"/>
      <c r="C107" s="149"/>
      <c r="D107" s="137"/>
      <c r="E107" s="138"/>
      <c r="F107" s="1121"/>
      <c r="G107" s="195"/>
      <c r="H107" s="195"/>
      <c r="I107" s="195"/>
      <c r="J107" s="195"/>
      <c r="K107" s="195"/>
      <c r="L107" s="195"/>
      <c r="M107" s="195"/>
      <c r="N107" s="195"/>
    </row>
    <row r="108" spans="1:14" s="612" customFormat="1" ht="15">
      <c r="A108" s="608"/>
      <c r="B108" s="609" t="s">
        <v>956</v>
      </c>
      <c r="C108" s="292"/>
      <c r="D108" s="610"/>
      <c r="E108" s="611"/>
      <c r="F108" s="1122">
        <f>SUM(F7:F106)</f>
        <v>0</v>
      </c>
      <c r="G108"/>
      <c r="H108"/>
      <c r="I108"/>
      <c r="J108"/>
      <c r="K108"/>
      <c r="L108"/>
      <c r="M108"/>
      <c r="N108"/>
    </row>
    <row r="109" spans="1:14" s="344" customFormat="1">
      <c r="A109" s="451"/>
      <c r="B109" s="97"/>
      <c r="C109" s="129"/>
      <c r="D109" s="613"/>
      <c r="E109" s="130"/>
      <c r="F109" s="1120"/>
      <c r="G109" s="97"/>
      <c r="H109" s="97"/>
      <c r="I109" s="97"/>
      <c r="J109" s="97"/>
      <c r="K109" s="97"/>
      <c r="L109" s="97"/>
      <c r="M109" s="97"/>
      <c r="N109" s="97"/>
    </row>
    <row r="110" spans="1:14" s="344" customFormat="1">
      <c r="A110" s="451"/>
      <c r="B110" s="97"/>
      <c r="C110" s="129"/>
      <c r="D110" s="613"/>
      <c r="E110" s="130"/>
      <c r="F110" s="1120"/>
      <c r="G110" s="97"/>
      <c r="H110" s="97"/>
      <c r="I110" s="97"/>
      <c r="J110" s="97"/>
      <c r="K110" s="97"/>
      <c r="L110" s="97"/>
      <c r="M110" s="97"/>
      <c r="N110" s="97"/>
    </row>
    <row r="111" spans="1:14" s="344" customFormat="1">
      <c r="A111" s="451"/>
      <c r="B111" s="97"/>
      <c r="C111" s="129"/>
      <c r="D111" s="613"/>
      <c r="E111" s="130"/>
      <c r="F111" s="1120"/>
      <c r="G111" s="97"/>
      <c r="H111" s="97"/>
      <c r="I111" s="97"/>
      <c r="J111" s="97"/>
      <c r="K111" s="97"/>
      <c r="L111" s="97"/>
      <c r="M111" s="97"/>
      <c r="N111" s="97"/>
    </row>
    <row r="112" spans="1:14" s="344" customFormat="1">
      <c r="A112" s="451"/>
      <c r="B112" s="97"/>
      <c r="C112" s="129"/>
      <c r="D112" s="613"/>
      <c r="E112" s="130"/>
      <c r="F112" s="1120"/>
      <c r="G112" s="97"/>
      <c r="H112" s="97"/>
      <c r="I112" s="97"/>
      <c r="J112" s="97"/>
      <c r="K112" s="97"/>
      <c r="L112" s="97"/>
      <c r="M112" s="97"/>
      <c r="N112" s="97"/>
    </row>
    <row r="113" spans="1:14" s="344" customFormat="1">
      <c r="A113" s="451"/>
      <c r="B113" s="97"/>
      <c r="C113" s="129"/>
      <c r="D113" s="613"/>
      <c r="E113" s="130"/>
      <c r="F113" s="1120"/>
      <c r="G113" s="97"/>
      <c r="H113" s="97"/>
      <c r="I113" s="97"/>
      <c r="J113" s="97"/>
      <c r="K113" s="97"/>
      <c r="L113" s="97"/>
      <c r="M113" s="97"/>
      <c r="N113" s="97"/>
    </row>
    <row r="114" spans="1:14" s="344" customFormat="1">
      <c r="A114" s="451"/>
      <c r="B114" s="97"/>
      <c r="C114" s="129"/>
      <c r="D114" s="613"/>
      <c r="E114" s="130"/>
      <c r="F114" s="1120"/>
      <c r="G114" s="97"/>
      <c r="H114" s="97"/>
      <c r="I114" s="97"/>
      <c r="J114" s="97"/>
      <c r="K114" s="97"/>
      <c r="L114" s="97"/>
      <c r="M114" s="97"/>
      <c r="N114" s="97"/>
    </row>
    <row r="115" spans="1:14" s="344" customFormat="1">
      <c r="A115" s="451"/>
      <c r="B115" s="97"/>
      <c r="C115" s="129"/>
      <c r="D115" s="613"/>
      <c r="E115" s="130"/>
      <c r="F115" s="1120"/>
      <c r="G115" s="97"/>
      <c r="H115" s="97"/>
      <c r="I115" s="97"/>
      <c r="J115" s="97"/>
      <c r="K115" s="97"/>
      <c r="L115" s="97"/>
      <c r="M115" s="97"/>
      <c r="N115" s="97"/>
    </row>
    <row r="116" spans="1:14" s="344" customFormat="1">
      <c r="A116" s="451"/>
      <c r="B116" s="97"/>
      <c r="C116" s="129"/>
      <c r="D116" s="613"/>
      <c r="E116" s="130"/>
      <c r="F116" s="1120"/>
      <c r="G116" s="97"/>
      <c r="H116" s="97"/>
      <c r="I116" s="97"/>
      <c r="J116" s="97"/>
      <c r="K116" s="97"/>
      <c r="L116" s="97"/>
      <c r="M116" s="97"/>
      <c r="N116" s="97"/>
    </row>
    <row r="117" spans="1:14" s="344" customFormat="1">
      <c r="A117" s="451"/>
      <c r="B117" s="97"/>
      <c r="C117" s="129"/>
      <c r="D117" s="613"/>
      <c r="E117" s="130"/>
      <c r="F117" s="1120"/>
      <c r="G117" s="97"/>
      <c r="H117" s="97"/>
      <c r="I117" s="97"/>
      <c r="J117" s="97"/>
      <c r="K117" s="97"/>
      <c r="L117" s="97"/>
      <c r="M117" s="97"/>
      <c r="N117" s="97"/>
    </row>
    <row r="118" spans="1:14" s="344" customFormat="1">
      <c r="A118" s="451"/>
      <c r="B118" s="97"/>
      <c r="C118" s="129"/>
      <c r="D118" s="613"/>
      <c r="E118" s="130"/>
      <c r="F118" s="1120"/>
      <c r="G118" s="97"/>
      <c r="H118" s="97"/>
      <c r="I118" s="97"/>
      <c r="J118" s="97"/>
      <c r="K118" s="97"/>
      <c r="L118" s="97"/>
      <c r="M118" s="97"/>
      <c r="N118" s="97"/>
    </row>
    <row r="119" spans="1:14" s="344" customFormat="1">
      <c r="A119" s="451"/>
      <c r="B119" s="97"/>
      <c r="C119" s="129"/>
      <c r="D119" s="613"/>
      <c r="E119" s="130"/>
      <c r="F119" s="1120"/>
      <c r="G119" s="97"/>
      <c r="H119" s="97"/>
      <c r="I119" s="97"/>
      <c r="J119" s="97"/>
      <c r="K119" s="97"/>
      <c r="L119" s="97"/>
      <c r="M119" s="97"/>
      <c r="N119" s="97"/>
    </row>
    <row r="120" spans="1:14" s="344" customFormat="1">
      <c r="A120" s="451"/>
      <c r="B120" s="97"/>
      <c r="C120" s="129"/>
      <c r="D120" s="613"/>
      <c r="E120" s="130"/>
      <c r="F120" s="1120"/>
      <c r="G120" s="97"/>
      <c r="H120" s="97"/>
      <c r="I120" s="97"/>
      <c r="J120" s="97"/>
      <c r="K120" s="97"/>
      <c r="L120" s="97"/>
      <c r="M120" s="97"/>
      <c r="N120" s="97"/>
    </row>
    <row r="121" spans="1:14" s="344" customFormat="1">
      <c r="A121" s="451"/>
      <c r="B121" s="97"/>
      <c r="C121" s="129"/>
      <c r="D121" s="613"/>
      <c r="E121" s="130"/>
      <c r="F121" s="1120"/>
      <c r="G121" s="97"/>
      <c r="H121" s="97"/>
      <c r="I121" s="97"/>
      <c r="J121" s="97"/>
      <c r="K121" s="97"/>
      <c r="L121" s="97"/>
      <c r="M121" s="97"/>
      <c r="N121" s="97"/>
    </row>
    <row r="122" spans="1:14" s="344" customFormat="1">
      <c r="A122" s="451"/>
      <c r="B122" s="97"/>
      <c r="C122" s="129"/>
      <c r="D122" s="613"/>
      <c r="E122" s="130"/>
      <c r="F122" s="1120"/>
      <c r="G122" s="97"/>
      <c r="H122" s="97"/>
      <c r="I122" s="97"/>
      <c r="J122" s="97"/>
      <c r="K122" s="97"/>
      <c r="L122" s="97"/>
      <c r="M122" s="97"/>
      <c r="N122" s="97"/>
    </row>
    <row r="123" spans="1:14" s="344" customFormat="1">
      <c r="A123" s="451"/>
      <c r="B123" s="97"/>
      <c r="C123" s="129"/>
      <c r="D123" s="613"/>
      <c r="E123" s="130"/>
      <c r="F123" s="1120"/>
      <c r="G123" s="97"/>
      <c r="H123" s="97"/>
      <c r="I123" s="97"/>
      <c r="J123" s="97"/>
      <c r="K123" s="97"/>
      <c r="L123" s="97"/>
      <c r="M123" s="97"/>
      <c r="N123" s="97"/>
    </row>
    <row r="124" spans="1:14" s="344" customFormat="1">
      <c r="A124" s="451"/>
      <c r="B124" s="97"/>
      <c r="C124" s="129"/>
      <c r="D124" s="613"/>
      <c r="E124" s="130"/>
      <c r="F124" s="1120"/>
      <c r="G124" s="97"/>
      <c r="H124" s="97"/>
      <c r="I124" s="97"/>
      <c r="J124" s="97"/>
      <c r="K124" s="97"/>
      <c r="L124" s="97"/>
      <c r="M124" s="97"/>
      <c r="N124" s="97"/>
    </row>
    <row r="125" spans="1:14" s="344" customFormat="1">
      <c r="A125" s="451"/>
      <c r="B125" s="97"/>
      <c r="C125" s="129"/>
      <c r="D125" s="613"/>
      <c r="E125" s="130"/>
      <c r="F125" s="1120"/>
      <c r="G125" s="97"/>
      <c r="H125" s="97"/>
      <c r="I125" s="97"/>
      <c r="J125" s="97"/>
      <c r="K125" s="97"/>
      <c r="L125" s="97"/>
      <c r="M125" s="97"/>
      <c r="N125" s="97"/>
    </row>
    <row r="126" spans="1:14" s="344" customFormat="1">
      <c r="A126" s="451"/>
      <c r="B126" s="97"/>
      <c r="C126" s="129"/>
      <c r="D126" s="613"/>
      <c r="E126" s="130"/>
      <c r="F126" s="1120"/>
      <c r="G126" s="97"/>
      <c r="H126" s="97"/>
      <c r="I126" s="97"/>
      <c r="J126" s="97"/>
      <c r="K126" s="97"/>
      <c r="L126" s="97"/>
      <c r="M126" s="97"/>
      <c r="N126" s="97"/>
    </row>
    <row r="127" spans="1:14" s="344" customFormat="1">
      <c r="A127" s="451"/>
      <c r="B127" s="97"/>
      <c r="C127" s="129"/>
      <c r="D127" s="613"/>
      <c r="E127" s="130"/>
      <c r="F127" s="1120"/>
      <c r="G127" s="97"/>
      <c r="H127" s="97"/>
      <c r="I127" s="97"/>
      <c r="J127" s="97"/>
      <c r="K127" s="97"/>
      <c r="L127" s="97"/>
      <c r="M127" s="97"/>
      <c r="N127" s="97"/>
    </row>
    <row r="128" spans="1:14" s="344" customFormat="1">
      <c r="A128" s="451"/>
      <c r="B128" s="97"/>
      <c r="C128" s="129"/>
      <c r="D128" s="613"/>
      <c r="E128" s="130"/>
      <c r="F128" s="1120"/>
      <c r="G128" s="97"/>
      <c r="H128" s="97"/>
      <c r="I128" s="97"/>
      <c r="J128" s="97"/>
      <c r="K128" s="97"/>
      <c r="L128" s="97"/>
      <c r="M128" s="97"/>
      <c r="N128" s="97"/>
    </row>
    <row r="129" spans="1:14" s="344" customFormat="1">
      <c r="A129" s="451"/>
      <c r="B129" s="97"/>
      <c r="C129" s="129"/>
      <c r="D129" s="613"/>
      <c r="E129" s="130"/>
      <c r="F129" s="1120"/>
      <c r="G129" s="97"/>
      <c r="H129" s="97"/>
      <c r="I129" s="97"/>
      <c r="J129" s="97"/>
      <c r="K129" s="97"/>
      <c r="L129" s="97"/>
      <c r="M129" s="97"/>
      <c r="N129" s="97"/>
    </row>
    <row r="130" spans="1:14" s="344" customFormat="1">
      <c r="A130" s="451"/>
      <c r="B130" s="97"/>
      <c r="C130" s="129"/>
      <c r="D130" s="613"/>
      <c r="E130" s="130"/>
      <c r="F130" s="1120"/>
      <c r="G130" s="97"/>
      <c r="H130" s="97"/>
      <c r="I130" s="97"/>
      <c r="J130" s="97"/>
      <c r="K130" s="97"/>
      <c r="L130" s="97"/>
      <c r="M130" s="97"/>
      <c r="N130" s="97"/>
    </row>
    <row r="131" spans="1:14" s="344" customFormat="1">
      <c r="A131" s="451"/>
      <c r="B131" s="97"/>
      <c r="C131" s="129"/>
      <c r="D131" s="613"/>
      <c r="E131" s="130"/>
      <c r="F131" s="1120"/>
      <c r="G131" s="97"/>
      <c r="H131" s="97"/>
      <c r="I131" s="97"/>
      <c r="J131" s="97"/>
      <c r="K131" s="97"/>
      <c r="L131" s="97"/>
      <c r="M131" s="97"/>
      <c r="N131" s="97"/>
    </row>
    <row r="132" spans="1:14" s="344" customFormat="1">
      <c r="A132" s="451"/>
      <c r="B132" s="97"/>
      <c r="C132" s="129"/>
      <c r="D132" s="613"/>
      <c r="E132" s="130"/>
      <c r="F132" s="1120"/>
      <c r="G132" s="97"/>
      <c r="H132" s="97"/>
      <c r="I132" s="97"/>
      <c r="J132" s="97"/>
      <c r="K132" s="97"/>
      <c r="L132" s="97"/>
      <c r="M132" s="97"/>
      <c r="N132" s="97"/>
    </row>
    <row r="133" spans="1:14" s="344" customFormat="1">
      <c r="A133" s="451"/>
      <c r="B133" s="97"/>
      <c r="C133" s="129"/>
      <c r="D133" s="613"/>
      <c r="E133" s="130"/>
      <c r="F133" s="1120"/>
      <c r="G133" s="97"/>
      <c r="H133" s="97"/>
      <c r="I133" s="97"/>
      <c r="J133" s="97"/>
      <c r="K133" s="97"/>
      <c r="L133" s="97"/>
      <c r="M133" s="97"/>
      <c r="N133" s="97"/>
    </row>
    <row r="134" spans="1:14" s="344" customFormat="1">
      <c r="A134" s="451"/>
      <c r="B134" s="97"/>
      <c r="C134" s="129"/>
      <c r="D134" s="613"/>
      <c r="E134" s="130"/>
      <c r="F134" s="1120"/>
      <c r="G134" s="97"/>
      <c r="H134" s="97"/>
      <c r="I134" s="97"/>
      <c r="J134" s="97"/>
      <c r="K134" s="97"/>
      <c r="L134" s="97"/>
      <c r="M134" s="97"/>
      <c r="N134" s="97"/>
    </row>
    <row r="135" spans="1:14" s="344" customFormat="1">
      <c r="A135" s="451"/>
      <c r="B135" s="97"/>
      <c r="C135" s="129"/>
      <c r="D135" s="613"/>
      <c r="E135" s="130"/>
      <c r="F135" s="1120"/>
      <c r="G135" s="97"/>
      <c r="H135" s="97"/>
      <c r="I135" s="97"/>
      <c r="J135" s="97"/>
      <c r="K135" s="97"/>
      <c r="L135" s="97"/>
      <c r="M135" s="97"/>
      <c r="N135" s="97"/>
    </row>
    <row r="136" spans="1:14" s="344" customFormat="1">
      <c r="A136" s="451"/>
      <c r="B136" s="97"/>
      <c r="C136" s="129"/>
      <c r="D136" s="613"/>
      <c r="E136" s="130"/>
      <c r="F136" s="1120"/>
      <c r="G136" s="97"/>
      <c r="H136" s="97"/>
      <c r="I136" s="97"/>
      <c r="J136" s="97"/>
      <c r="K136" s="97"/>
      <c r="L136" s="97"/>
      <c r="M136" s="97"/>
      <c r="N136" s="97"/>
    </row>
    <row r="137" spans="1:14" s="344" customFormat="1">
      <c r="A137" s="451"/>
      <c r="B137" s="97"/>
      <c r="C137" s="129"/>
      <c r="D137" s="613"/>
      <c r="E137" s="130"/>
      <c r="F137" s="1120"/>
      <c r="G137" s="97"/>
      <c r="H137" s="97"/>
      <c r="I137" s="97"/>
      <c r="J137" s="97"/>
      <c r="K137" s="97"/>
      <c r="L137" s="97"/>
      <c r="M137" s="97"/>
      <c r="N137" s="97"/>
    </row>
    <row r="138" spans="1:14" s="344" customFormat="1">
      <c r="A138" s="451"/>
      <c r="B138" s="97"/>
      <c r="C138" s="129"/>
      <c r="D138" s="613"/>
      <c r="E138" s="130"/>
      <c r="F138" s="1120"/>
      <c r="G138" s="97"/>
      <c r="H138" s="97"/>
      <c r="I138" s="97"/>
      <c r="J138" s="97"/>
      <c r="K138" s="97"/>
      <c r="L138" s="97"/>
      <c r="M138" s="97"/>
      <c r="N138" s="97"/>
    </row>
    <row r="139" spans="1:14" s="344" customFormat="1">
      <c r="A139" s="451"/>
      <c r="B139" s="97"/>
      <c r="C139" s="129"/>
      <c r="D139" s="613"/>
      <c r="E139" s="130"/>
      <c r="F139" s="1120"/>
      <c r="G139" s="97"/>
      <c r="H139" s="97"/>
      <c r="I139" s="97"/>
      <c r="J139" s="97"/>
      <c r="K139" s="97"/>
      <c r="L139" s="97"/>
      <c r="M139" s="97"/>
      <c r="N139" s="97"/>
    </row>
    <row r="140" spans="1:14" s="344" customFormat="1">
      <c r="A140" s="451"/>
      <c r="B140" s="97"/>
      <c r="C140" s="129"/>
      <c r="D140" s="613"/>
      <c r="E140" s="130"/>
      <c r="F140" s="1120"/>
      <c r="G140" s="97"/>
      <c r="H140" s="97"/>
      <c r="I140" s="97"/>
      <c r="J140" s="97"/>
      <c r="K140" s="97"/>
      <c r="L140" s="97"/>
      <c r="M140" s="97"/>
      <c r="N140" s="97"/>
    </row>
    <row r="141" spans="1:14" s="344" customFormat="1">
      <c r="A141" s="451"/>
      <c r="B141" s="97"/>
      <c r="C141" s="129"/>
      <c r="D141" s="613"/>
      <c r="E141" s="130"/>
      <c r="F141" s="1120"/>
      <c r="G141" s="97"/>
      <c r="H141" s="97"/>
      <c r="I141" s="97"/>
      <c r="J141" s="97"/>
      <c r="K141" s="97"/>
      <c r="L141" s="97"/>
      <c r="M141" s="97"/>
      <c r="N141" s="97"/>
    </row>
    <row r="142" spans="1:14" s="344" customFormat="1">
      <c r="A142" s="451"/>
      <c r="B142" s="97"/>
      <c r="C142" s="129"/>
      <c r="D142" s="613"/>
      <c r="E142" s="130"/>
      <c r="F142" s="1120"/>
      <c r="G142" s="97"/>
      <c r="H142" s="97"/>
      <c r="I142" s="97"/>
      <c r="J142" s="97"/>
      <c r="K142" s="97"/>
      <c r="L142" s="97"/>
      <c r="M142" s="97"/>
      <c r="N142" s="97"/>
    </row>
    <row r="143" spans="1:14" s="344" customFormat="1">
      <c r="A143" s="451"/>
      <c r="B143" s="97"/>
      <c r="C143" s="129"/>
      <c r="D143" s="613"/>
      <c r="E143" s="130"/>
      <c r="F143" s="1120"/>
      <c r="G143" s="97"/>
      <c r="H143" s="97"/>
      <c r="I143" s="97"/>
      <c r="J143" s="97"/>
      <c r="K143" s="97"/>
      <c r="L143" s="97"/>
      <c r="M143" s="97"/>
      <c r="N143" s="97"/>
    </row>
    <row r="144" spans="1:14" s="344" customFormat="1">
      <c r="A144" s="451"/>
      <c r="B144" s="97"/>
      <c r="C144" s="129"/>
      <c r="D144" s="613"/>
      <c r="E144" s="130"/>
      <c r="F144" s="1120"/>
      <c r="G144" s="97"/>
      <c r="H144" s="97"/>
      <c r="I144" s="97"/>
      <c r="J144" s="97"/>
      <c r="K144" s="97"/>
      <c r="L144" s="97"/>
      <c r="M144" s="97"/>
      <c r="N144" s="97"/>
    </row>
    <row r="145" spans="1:14" s="344" customFormat="1">
      <c r="A145" s="451"/>
      <c r="B145" s="97"/>
      <c r="C145" s="129"/>
      <c r="D145" s="613"/>
      <c r="E145" s="130"/>
      <c r="F145" s="1120"/>
      <c r="G145" s="97"/>
      <c r="H145" s="97"/>
      <c r="I145" s="97"/>
      <c r="J145" s="97"/>
      <c r="K145" s="97"/>
      <c r="L145" s="97"/>
      <c r="M145" s="97"/>
      <c r="N145" s="97"/>
    </row>
    <row r="146" spans="1:14" s="344" customFormat="1">
      <c r="A146" s="451"/>
      <c r="B146" s="97"/>
      <c r="C146" s="129"/>
      <c r="D146" s="613"/>
      <c r="E146" s="130"/>
      <c r="F146" s="1120"/>
      <c r="G146" s="97"/>
      <c r="H146" s="97"/>
      <c r="I146" s="97"/>
      <c r="J146" s="97"/>
      <c r="K146" s="97"/>
      <c r="L146" s="97"/>
      <c r="M146" s="97"/>
      <c r="N146" s="97"/>
    </row>
    <row r="147" spans="1:14" s="344" customFormat="1">
      <c r="A147" s="451"/>
      <c r="B147" s="97"/>
      <c r="C147" s="129"/>
      <c r="D147" s="613"/>
      <c r="E147" s="130"/>
      <c r="F147" s="1120"/>
      <c r="G147" s="97"/>
      <c r="H147" s="97"/>
      <c r="I147" s="97"/>
      <c r="J147" s="97"/>
      <c r="K147" s="97"/>
      <c r="L147" s="97"/>
      <c r="M147" s="97"/>
      <c r="N147" s="97"/>
    </row>
    <row r="148" spans="1:14" s="344" customFormat="1">
      <c r="A148" s="451"/>
      <c r="B148" s="97"/>
      <c r="C148" s="129"/>
      <c r="D148" s="613"/>
      <c r="E148" s="130"/>
      <c r="F148" s="1120"/>
      <c r="G148" s="97"/>
      <c r="H148" s="97"/>
      <c r="I148" s="97"/>
      <c r="J148" s="97"/>
      <c r="K148" s="97"/>
      <c r="L148" s="97"/>
      <c r="M148" s="97"/>
      <c r="N148" s="97"/>
    </row>
    <row r="149" spans="1:14" s="344" customFormat="1">
      <c r="A149" s="451"/>
      <c r="B149" s="97"/>
      <c r="C149" s="129"/>
      <c r="D149" s="613"/>
      <c r="E149" s="130"/>
      <c r="F149" s="1120"/>
      <c r="G149" s="97"/>
      <c r="H149" s="97"/>
      <c r="I149" s="97"/>
      <c r="J149" s="97"/>
      <c r="K149" s="97"/>
      <c r="L149" s="97"/>
      <c r="M149" s="97"/>
      <c r="N149" s="97"/>
    </row>
    <row r="150" spans="1:14" s="344" customFormat="1">
      <c r="A150" s="451"/>
      <c r="B150" s="97"/>
      <c r="C150" s="129"/>
      <c r="D150" s="613"/>
      <c r="E150" s="130"/>
      <c r="F150" s="1120"/>
      <c r="G150" s="97"/>
      <c r="H150" s="97"/>
      <c r="I150" s="97"/>
      <c r="J150" s="97"/>
      <c r="K150" s="97"/>
      <c r="L150" s="97"/>
      <c r="M150" s="97"/>
      <c r="N150" s="97"/>
    </row>
    <row r="151" spans="1:14" s="344" customFormat="1">
      <c r="A151" s="451"/>
      <c r="B151" s="97"/>
      <c r="C151" s="129"/>
      <c r="D151" s="613"/>
      <c r="E151" s="130"/>
      <c r="F151" s="1120"/>
      <c r="G151" s="97"/>
      <c r="H151" s="97"/>
      <c r="I151" s="97"/>
      <c r="J151" s="97"/>
      <c r="K151" s="97"/>
      <c r="L151" s="97"/>
      <c r="M151" s="97"/>
      <c r="N151" s="97"/>
    </row>
    <row r="152" spans="1:14" s="344" customFormat="1">
      <c r="A152" s="451"/>
      <c r="B152" s="97"/>
      <c r="C152" s="129"/>
      <c r="D152" s="613"/>
      <c r="E152" s="130"/>
      <c r="F152" s="1120"/>
      <c r="G152" s="97"/>
      <c r="H152" s="97"/>
      <c r="I152" s="97"/>
      <c r="J152" s="97"/>
      <c r="K152" s="97"/>
      <c r="L152" s="97"/>
      <c r="M152" s="97"/>
      <c r="N152" s="97"/>
    </row>
    <row r="153" spans="1:14" s="344" customFormat="1">
      <c r="A153" s="451"/>
      <c r="B153" s="97"/>
      <c r="C153" s="129"/>
      <c r="D153" s="613"/>
      <c r="E153" s="130"/>
      <c r="F153" s="1120"/>
      <c r="G153" s="97"/>
      <c r="H153" s="97"/>
      <c r="I153" s="97"/>
      <c r="J153" s="97"/>
      <c r="K153" s="97"/>
      <c r="L153" s="97"/>
      <c r="M153" s="97"/>
      <c r="N153" s="97"/>
    </row>
    <row r="154" spans="1:14" s="344" customFormat="1">
      <c r="A154" s="451"/>
      <c r="B154" s="97"/>
      <c r="C154" s="129"/>
      <c r="D154" s="613"/>
      <c r="E154" s="130"/>
      <c r="F154" s="1120"/>
      <c r="G154" s="97"/>
      <c r="H154" s="97"/>
      <c r="I154" s="97"/>
      <c r="J154" s="97"/>
      <c r="K154" s="97"/>
      <c r="L154" s="97"/>
      <c r="M154" s="97"/>
      <c r="N154" s="97"/>
    </row>
    <row r="155" spans="1:14" s="344" customFormat="1">
      <c r="A155" s="451"/>
      <c r="B155" s="97"/>
      <c r="C155" s="129"/>
      <c r="D155" s="613"/>
      <c r="E155" s="130"/>
      <c r="F155" s="1120"/>
      <c r="G155" s="97"/>
      <c r="H155" s="97"/>
      <c r="I155" s="97"/>
      <c r="J155" s="97"/>
      <c r="K155" s="97"/>
      <c r="L155" s="97"/>
      <c r="M155" s="97"/>
      <c r="N155" s="97"/>
    </row>
    <row r="156" spans="1:14" s="344" customFormat="1">
      <c r="A156" s="451"/>
      <c r="B156" s="97"/>
      <c r="C156" s="129"/>
      <c r="D156" s="613"/>
      <c r="E156" s="130"/>
      <c r="F156" s="1120"/>
      <c r="G156" s="97"/>
      <c r="H156" s="97"/>
      <c r="I156" s="97"/>
      <c r="J156" s="97"/>
      <c r="K156" s="97"/>
      <c r="L156" s="97"/>
      <c r="M156" s="97"/>
      <c r="N156" s="97"/>
    </row>
    <row r="157" spans="1:14" s="344" customFormat="1">
      <c r="A157" s="451"/>
      <c r="B157" s="97"/>
      <c r="C157" s="129"/>
      <c r="D157" s="613"/>
      <c r="E157" s="130"/>
      <c r="F157" s="1120"/>
      <c r="G157" s="97"/>
      <c r="H157" s="97"/>
      <c r="I157" s="97"/>
      <c r="J157" s="97"/>
      <c r="K157" s="97"/>
      <c r="L157" s="97"/>
      <c r="M157" s="97"/>
      <c r="N157" s="97"/>
    </row>
    <row r="158" spans="1:14" s="344" customFormat="1">
      <c r="A158" s="451"/>
      <c r="B158" s="97"/>
      <c r="C158" s="129"/>
      <c r="D158" s="613"/>
      <c r="E158" s="130"/>
      <c r="F158" s="1120"/>
      <c r="G158" s="97"/>
      <c r="H158" s="97"/>
      <c r="I158" s="97"/>
      <c r="J158" s="97"/>
      <c r="K158" s="97"/>
      <c r="L158" s="97"/>
      <c r="M158" s="97"/>
      <c r="N158" s="97"/>
    </row>
    <row r="159" spans="1:14" s="344" customFormat="1">
      <c r="A159" s="451"/>
      <c r="B159" s="97"/>
      <c r="C159" s="129"/>
      <c r="D159" s="613"/>
      <c r="E159" s="130"/>
      <c r="F159" s="1120"/>
      <c r="G159" s="97"/>
      <c r="H159" s="97"/>
      <c r="I159" s="97"/>
      <c r="J159" s="97"/>
      <c r="K159" s="97"/>
      <c r="L159" s="97"/>
      <c r="M159" s="97"/>
      <c r="N159" s="97"/>
    </row>
    <row r="160" spans="1:14" s="344" customFormat="1">
      <c r="A160" s="451"/>
      <c r="B160" s="97"/>
      <c r="C160" s="129"/>
      <c r="D160" s="613"/>
      <c r="E160" s="130"/>
      <c r="F160" s="1120"/>
      <c r="G160" s="97"/>
      <c r="H160" s="97"/>
      <c r="I160" s="97"/>
      <c r="J160" s="97"/>
      <c r="K160" s="97"/>
      <c r="L160" s="97"/>
      <c r="M160" s="97"/>
      <c r="N160" s="97"/>
    </row>
    <row r="161" spans="1:14" s="344" customFormat="1">
      <c r="A161" s="451"/>
      <c r="B161" s="97"/>
      <c r="C161" s="129"/>
      <c r="D161" s="613"/>
      <c r="E161" s="130"/>
      <c r="F161" s="1120"/>
      <c r="G161" s="97"/>
      <c r="H161" s="97"/>
      <c r="I161" s="97"/>
      <c r="J161" s="97"/>
      <c r="K161" s="97"/>
      <c r="L161" s="97"/>
      <c r="M161" s="97"/>
      <c r="N161" s="97"/>
    </row>
    <row r="162" spans="1:14" s="344" customFormat="1">
      <c r="A162" s="451"/>
      <c r="B162" s="97"/>
      <c r="C162" s="129"/>
      <c r="D162" s="613"/>
      <c r="E162" s="130"/>
      <c r="F162" s="1120"/>
      <c r="G162" s="97"/>
      <c r="H162" s="97"/>
      <c r="I162" s="97"/>
      <c r="J162" s="97"/>
      <c r="K162" s="97"/>
      <c r="L162" s="97"/>
      <c r="M162" s="97"/>
      <c r="N162" s="97"/>
    </row>
    <row r="163" spans="1:14" s="344" customFormat="1">
      <c r="A163" s="451"/>
      <c r="B163" s="97"/>
      <c r="C163" s="129"/>
      <c r="D163" s="613"/>
      <c r="E163" s="130"/>
      <c r="F163" s="1120"/>
      <c r="G163" s="97"/>
      <c r="H163" s="97"/>
      <c r="I163" s="97"/>
      <c r="J163" s="97"/>
      <c r="K163" s="97"/>
      <c r="L163" s="97"/>
      <c r="M163" s="97"/>
      <c r="N163" s="97"/>
    </row>
    <row r="164" spans="1:14" s="344" customFormat="1">
      <c r="A164" s="451"/>
      <c r="B164" s="97"/>
      <c r="C164" s="129"/>
      <c r="D164" s="613"/>
      <c r="E164" s="130"/>
      <c r="F164" s="1120"/>
      <c r="G164" s="97"/>
      <c r="H164" s="97"/>
      <c r="I164" s="97"/>
      <c r="J164" s="97"/>
      <c r="K164" s="97"/>
      <c r="L164" s="97"/>
      <c r="M164" s="97"/>
      <c r="N164" s="97"/>
    </row>
    <row r="165" spans="1:14" s="344" customFormat="1">
      <c r="A165" s="451"/>
      <c r="B165" s="97"/>
      <c r="C165" s="129"/>
      <c r="D165" s="613"/>
      <c r="E165" s="130"/>
      <c r="F165" s="1120"/>
      <c r="G165" s="97"/>
      <c r="H165" s="97"/>
      <c r="I165" s="97"/>
      <c r="J165" s="97"/>
      <c r="K165" s="97"/>
      <c r="L165" s="97"/>
      <c r="M165" s="97"/>
      <c r="N165" s="97"/>
    </row>
    <row r="166" spans="1:14" s="344" customFormat="1">
      <c r="A166" s="451"/>
      <c r="B166" s="97"/>
      <c r="C166" s="129"/>
      <c r="D166" s="613"/>
      <c r="E166" s="130"/>
      <c r="F166" s="1120"/>
      <c r="G166" s="97"/>
      <c r="H166" s="97"/>
      <c r="I166" s="97"/>
      <c r="J166" s="97"/>
      <c r="K166" s="97"/>
      <c r="L166" s="97"/>
      <c r="M166" s="97"/>
      <c r="N166" s="97"/>
    </row>
    <row r="167" spans="1:14" s="344" customFormat="1">
      <c r="A167" s="451"/>
      <c r="B167" s="97"/>
      <c r="C167" s="129"/>
      <c r="D167" s="613"/>
      <c r="E167" s="130"/>
      <c r="F167" s="1120"/>
      <c r="G167" s="97"/>
      <c r="H167" s="97"/>
      <c r="I167" s="97"/>
      <c r="J167" s="97"/>
      <c r="K167" s="97"/>
      <c r="L167" s="97"/>
      <c r="M167" s="97"/>
      <c r="N167" s="97"/>
    </row>
    <row r="168" spans="1:14" s="344" customFormat="1">
      <c r="A168" s="451"/>
      <c r="B168" s="97"/>
      <c r="C168" s="129"/>
      <c r="D168" s="613"/>
      <c r="E168" s="130"/>
      <c r="F168" s="1120"/>
      <c r="G168" s="97"/>
      <c r="H168" s="97"/>
      <c r="I168" s="97"/>
      <c r="J168" s="97"/>
      <c r="K168" s="97"/>
      <c r="L168" s="97"/>
      <c r="M168" s="97"/>
      <c r="N168" s="97"/>
    </row>
    <row r="169" spans="1:14" s="344" customFormat="1">
      <c r="A169" s="451"/>
      <c r="B169" s="97"/>
      <c r="C169" s="129"/>
      <c r="D169" s="613"/>
      <c r="E169" s="130"/>
      <c r="F169" s="1120"/>
      <c r="G169" s="97"/>
      <c r="H169" s="97"/>
      <c r="I169" s="97"/>
      <c r="J169" s="97"/>
      <c r="K169" s="97"/>
      <c r="L169" s="97"/>
      <c r="M169" s="97"/>
      <c r="N169" s="97"/>
    </row>
    <row r="170" spans="1:14" s="344" customFormat="1">
      <c r="A170" s="451"/>
      <c r="B170" s="97"/>
      <c r="C170" s="129"/>
      <c r="D170" s="613"/>
      <c r="E170" s="130"/>
      <c r="F170" s="1120"/>
      <c r="G170" s="97"/>
      <c r="H170" s="97"/>
      <c r="I170" s="97"/>
      <c r="J170" s="97"/>
      <c r="K170" s="97"/>
      <c r="L170" s="97"/>
      <c r="M170" s="97"/>
      <c r="N170" s="97"/>
    </row>
    <row r="171" spans="1:14" s="344" customFormat="1">
      <c r="A171" s="451"/>
      <c r="B171" s="97"/>
      <c r="C171" s="129"/>
      <c r="D171" s="613"/>
      <c r="E171" s="130"/>
      <c r="F171" s="1120"/>
      <c r="G171" s="97"/>
      <c r="H171" s="97"/>
      <c r="I171" s="97"/>
      <c r="J171" s="97"/>
      <c r="K171" s="97"/>
      <c r="L171" s="97"/>
      <c r="M171" s="97"/>
      <c r="N171" s="97"/>
    </row>
    <row r="172" spans="1:14" s="344" customFormat="1">
      <c r="A172" s="451"/>
      <c r="B172" s="97"/>
      <c r="C172" s="129"/>
      <c r="D172" s="613"/>
      <c r="E172" s="130"/>
      <c r="F172" s="1120"/>
      <c r="G172" s="97"/>
      <c r="H172" s="97"/>
      <c r="I172" s="97"/>
      <c r="J172" s="97"/>
      <c r="K172" s="97"/>
      <c r="L172" s="97"/>
      <c r="M172" s="97"/>
      <c r="N172" s="97"/>
    </row>
    <row r="173" spans="1:14" s="344" customFormat="1">
      <c r="A173" s="451"/>
      <c r="B173" s="97"/>
      <c r="C173" s="129"/>
      <c r="D173" s="613"/>
      <c r="E173" s="130"/>
      <c r="F173" s="1120"/>
      <c r="G173" s="97"/>
      <c r="H173" s="97"/>
      <c r="I173" s="97"/>
      <c r="J173" s="97"/>
      <c r="K173" s="97"/>
      <c r="L173" s="97"/>
      <c r="M173" s="97"/>
      <c r="N173" s="97"/>
    </row>
    <row r="174" spans="1:14" s="344" customFormat="1">
      <c r="A174" s="451"/>
      <c r="B174" s="97"/>
      <c r="C174" s="129"/>
      <c r="D174" s="613"/>
      <c r="E174" s="130"/>
      <c r="F174" s="1120"/>
      <c r="G174" s="97"/>
      <c r="H174" s="97"/>
      <c r="I174" s="97"/>
      <c r="J174" s="97"/>
      <c r="K174" s="97"/>
      <c r="L174" s="97"/>
      <c r="M174" s="97"/>
      <c r="N174" s="97"/>
    </row>
    <row r="175" spans="1:14" s="344" customFormat="1">
      <c r="A175" s="451"/>
      <c r="B175" s="97"/>
      <c r="C175" s="129"/>
      <c r="D175" s="613"/>
      <c r="E175" s="130"/>
      <c r="F175" s="1120"/>
      <c r="G175" s="97"/>
      <c r="H175" s="97"/>
      <c r="I175" s="97"/>
      <c r="J175" s="97"/>
      <c r="K175" s="97"/>
      <c r="L175" s="97"/>
      <c r="M175" s="97"/>
      <c r="N175" s="97"/>
    </row>
    <row r="176" spans="1:14" s="344" customFormat="1">
      <c r="A176" s="451"/>
      <c r="B176" s="97"/>
      <c r="C176" s="129"/>
      <c r="D176" s="613"/>
      <c r="E176" s="130"/>
      <c r="F176" s="1120"/>
      <c r="G176" s="97"/>
      <c r="H176" s="97"/>
      <c r="I176" s="97"/>
      <c r="J176" s="97"/>
      <c r="K176" s="97"/>
      <c r="L176" s="97"/>
      <c r="M176" s="97"/>
      <c r="N176" s="97"/>
    </row>
    <row r="177" spans="1:14" s="344" customFormat="1">
      <c r="A177" s="451"/>
      <c r="B177" s="97"/>
      <c r="C177" s="129"/>
      <c r="D177" s="613"/>
      <c r="E177" s="130"/>
      <c r="F177" s="1120"/>
      <c r="G177" s="97"/>
      <c r="H177" s="97"/>
      <c r="I177" s="97"/>
      <c r="J177" s="97"/>
      <c r="K177" s="97"/>
      <c r="L177" s="97"/>
      <c r="M177" s="97"/>
      <c r="N177" s="97"/>
    </row>
    <row r="178" spans="1:14" s="344" customFormat="1">
      <c r="A178" s="451"/>
      <c r="B178" s="97"/>
      <c r="C178" s="129"/>
      <c r="D178" s="613"/>
      <c r="E178" s="130"/>
      <c r="F178" s="1120"/>
      <c r="G178" s="97"/>
      <c r="H178" s="97"/>
      <c r="I178" s="97"/>
      <c r="J178" s="97"/>
      <c r="K178" s="97"/>
      <c r="L178" s="97"/>
      <c r="M178" s="97"/>
      <c r="N178" s="97"/>
    </row>
  </sheetData>
  <sheetProtection password="EBCE" sheet="1"/>
  <protectedRanges>
    <protectedRange sqref="E103:E104" name="Obseg5_3_1_1"/>
    <protectedRange sqref="F104" name="Obseg5_4_2_1"/>
    <protectedRange sqref="E105:E106" name="Obseg5_3_1_8_1"/>
    <protectedRange sqref="F106" name="Obseg5_4_2_8_1"/>
    <protectedRange sqref="F49:F93 F40 F42 F44 F105 F98:F101 F103 F46 F95" name="Obseg5_4_2_1_2_1"/>
    <protectedRange sqref="F47:F48" name="Obseg5_4_4_7_1_2"/>
    <protectedRange sqref="E94:F94 E96:F96 E95" name="Obseg5_15_1_2"/>
    <protectedRange sqref="E47:E91 E93 E98:E101" name="Obseg5_3_1_2_1_1"/>
    <protectedRange sqref="E14 E7:F13 E15:F20" name="Obseg5_11_4"/>
    <protectedRange sqref="E3:F3" name="Obseg5_8_1"/>
    <protectedRange sqref="E92" name="Obseg5_3_1_2_1_1_1"/>
    <protectedRange sqref="E22:F24" name="Obseg5_11_1"/>
    <protectedRange sqref="F1:G2" name="Obseg5_14_1"/>
    <protectedRange sqref="E107" name="Obseg5_3_1_1_1"/>
    <protectedRange sqref="F107" name="Obseg5_4_2_1_1"/>
  </protectedRanges>
  <phoneticPr fontId="113" type="noConversion"/>
  <pageMargins left="0.70866141732283472" right="0.19685039370078741" top="0.74803149606299213" bottom="0.74803149606299213" header="0.31496062992125984" footer="0.31496062992125984"/>
  <pageSetup paperSize="9" scale="58" orientation="portrait"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G37"/>
  <sheetViews>
    <sheetView zoomScale="90" zoomScaleNormal="90" workbookViewId="0">
      <selection activeCell="E25" sqref="E25"/>
    </sheetView>
  </sheetViews>
  <sheetFormatPr defaultRowHeight="12.75"/>
  <cols>
    <col min="1" max="1" width="5" style="409" customWidth="1"/>
    <col min="2" max="2" width="54.5703125" style="413" customWidth="1"/>
    <col min="3" max="3" width="6" style="441" bestFit="1" customWidth="1"/>
    <col min="4" max="4" width="13.140625" style="442" customWidth="1"/>
    <col min="5" max="5" width="10.28515625" style="462" customWidth="1"/>
    <col min="6" max="6" width="20.42578125" style="413" customWidth="1"/>
    <col min="7" max="16384" width="9.140625" style="111"/>
  </cols>
  <sheetData>
    <row r="1" spans="1:7" s="108" customFormat="1" ht="13.5" thickBot="1">
      <c r="A1" s="161" t="s">
        <v>1090</v>
      </c>
      <c r="B1" s="105" t="s">
        <v>1089</v>
      </c>
      <c r="C1" s="106"/>
      <c r="D1" s="107"/>
      <c r="E1" s="455"/>
      <c r="F1" s="1107"/>
      <c r="G1" s="99"/>
    </row>
    <row r="3" spans="1:7" s="344" customFormat="1">
      <c r="A3" s="614" t="s">
        <v>305</v>
      </c>
      <c r="B3" s="615" t="s">
        <v>879</v>
      </c>
      <c r="C3" s="616"/>
      <c r="D3" s="617"/>
      <c r="E3" s="618"/>
      <c r="F3" s="1123"/>
    </row>
    <row r="4" spans="1:7">
      <c r="A4" s="383"/>
      <c r="B4" s="427"/>
      <c r="C4" s="425"/>
      <c r="D4" s="426"/>
      <c r="E4" s="457"/>
      <c r="F4" s="1124"/>
    </row>
    <row r="5" spans="1:7">
      <c r="A5" s="467"/>
      <c r="B5" s="468" t="s">
        <v>940</v>
      </c>
      <c r="C5" s="469" t="s">
        <v>941</v>
      </c>
      <c r="D5" s="470" t="s">
        <v>942</v>
      </c>
      <c r="E5" s="472" t="s">
        <v>943</v>
      </c>
      <c r="F5" s="1125" t="s">
        <v>944</v>
      </c>
    </row>
    <row r="6" spans="1:7">
      <c r="A6" s="471"/>
      <c r="B6" s="448"/>
      <c r="C6" s="449"/>
      <c r="D6" s="450"/>
      <c r="E6" s="464"/>
      <c r="F6" s="1126"/>
    </row>
    <row r="7" spans="1:7">
      <c r="A7" s="112"/>
      <c r="B7" s="102" t="s">
        <v>982</v>
      </c>
      <c r="C7" s="132"/>
      <c r="D7" s="103"/>
      <c r="E7" s="104"/>
      <c r="F7" s="1127"/>
    </row>
    <row r="8" spans="1:7" ht="51">
      <c r="A8" s="112"/>
      <c r="B8" s="102" t="s">
        <v>983</v>
      </c>
      <c r="C8" s="132"/>
      <c r="D8" s="103"/>
      <c r="E8" s="104"/>
      <c r="F8" s="1127"/>
    </row>
    <row r="9" spans="1:7" ht="25.5">
      <c r="A9" s="112"/>
      <c r="B9" s="102" t="s">
        <v>984</v>
      </c>
      <c r="C9" s="132"/>
      <c r="D9" s="103"/>
      <c r="E9" s="104"/>
      <c r="F9" s="1127"/>
    </row>
    <row r="10" spans="1:7">
      <c r="A10" s="112"/>
      <c r="B10" s="102" t="s">
        <v>985</v>
      </c>
      <c r="C10" s="132"/>
      <c r="D10" s="103"/>
      <c r="E10" s="104"/>
      <c r="F10" s="1127"/>
    </row>
    <row r="11" spans="1:7" ht="25.5">
      <c r="A11" s="112"/>
      <c r="B11" s="102" t="s">
        <v>986</v>
      </c>
      <c r="C11" s="132"/>
      <c r="D11" s="103"/>
      <c r="E11" s="104"/>
      <c r="F11" s="1127"/>
    </row>
    <row r="12" spans="1:7">
      <c r="A12" s="112"/>
      <c r="B12" s="102" t="s">
        <v>987</v>
      </c>
      <c r="C12" s="132"/>
      <c r="D12" s="103"/>
      <c r="E12" s="104"/>
      <c r="F12" s="1127"/>
    </row>
    <row r="13" spans="1:7" ht="25.5">
      <c r="A13" s="112"/>
      <c r="B13" s="102" t="s">
        <v>1091</v>
      </c>
      <c r="C13" s="132"/>
      <c r="D13" s="103"/>
      <c r="E13" s="104"/>
      <c r="F13" s="1127"/>
    </row>
    <row r="14" spans="1:7" ht="38.25">
      <c r="A14" s="112"/>
      <c r="B14" s="102" t="s">
        <v>988</v>
      </c>
      <c r="C14" s="132"/>
      <c r="D14" s="103"/>
      <c r="E14" s="104"/>
      <c r="F14" s="1127"/>
    </row>
    <row r="15" spans="1:7" ht="38.25">
      <c r="A15" s="112"/>
      <c r="B15" s="102" t="s">
        <v>989</v>
      </c>
      <c r="C15" s="132"/>
      <c r="D15" s="103"/>
      <c r="E15" s="104"/>
      <c r="F15" s="1127"/>
    </row>
    <row r="16" spans="1:7" ht="25.5">
      <c r="A16" s="112"/>
      <c r="B16" s="102" t="s">
        <v>990</v>
      </c>
      <c r="C16" s="132"/>
      <c r="D16" s="103"/>
      <c r="E16" s="104"/>
      <c r="F16" s="1127"/>
    </row>
    <row r="17" spans="1:6">
      <c r="A17" s="112"/>
      <c r="B17" s="102"/>
      <c r="C17" s="132"/>
      <c r="D17" s="103"/>
      <c r="E17" s="104"/>
      <c r="F17" s="1127"/>
    </row>
    <row r="18" spans="1:6">
      <c r="A18" s="112"/>
      <c r="B18" s="102" t="s">
        <v>1093</v>
      </c>
      <c r="C18" s="132"/>
      <c r="D18" s="103"/>
      <c r="E18" s="104"/>
      <c r="F18" s="1127"/>
    </row>
    <row r="19" spans="1:6" ht="25.5">
      <c r="A19" s="112" t="s">
        <v>945</v>
      </c>
      <c r="B19" s="273" t="s">
        <v>991</v>
      </c>
      <c r="C19" s="274" t="s">
        <v>522</v>
      </c>
      <c r="D19" s="275">
        <v>48</v>
      </c>
      <c r="E19" s="104"/>
      <c r="F19" s="1127">
        <f>D19*E19</f>
        <v>0</v>
      </c>
    </row>
    <row r="20" spans="1:6">
      <c r="A20" s="112"/>
      <c r="B20" s="273"/>
      <c r="C20" s="274"/>
      <c r="D20" s="275"/>
      <c r="E20" s="104"/>
      <c r="F20" s="1127"/>
    </row>
    <row r="21" spans="1:6" ht="51">
      <c r="A21" s="112" t="s">
        <v>947</v>
      </c>
      <c r="B21" s="102" t="s">
        <v>331</v>
      </c>
      <c r="C21" s="132" t="s">
        <v>522</v>
      </c>
      <c r="D21" s="103">
        <v>400</v>
      </c>
      <c r="E21" s="104"/>
      <c r="F21" s="1127">
        <f>D21*E21</f>
        <v>0</v>
      </c>
    </row>
    <row r="22" spans="1:6">
      <c r="A22" s="112"/>
      <c r="B22" s="102"/>
      <c r="C22" s="132"/>
      <c r="D22" s="103"/>
      <c r="E22" s="104"/>
      <c r="F22" s="1127"/>
    </row>
    <row r="23" spans="1:6" ht="51">
      <c r="A23" s="112" t="s">
        <v>949</v>
      </c>
      <c r="B23" s="102" t="s">
        <v>992</v>
      </c>
      <c r="C23" s="132" t="s">
        <v>1013</v>
      </c>
      <c r="D23" s="103">
        <v>35.799999999999997</v>
      </c>
      <c r="E23" s="104"/>
      <c r="F23" s="1127">
        <f>D23*E23</f>
        <v>0</v>
      </c>
    </row>
    <row r="24" spans="1:6">
      <c r="A24" s="112"/>
      <c r="B24" s="102"/>
      <c r="C24" s="132"/>
      <c r="D24" s="103"/>
      <c r="E24" s="104"/>
      <c r="F24" s="1127"/>
    </row>
    <row r="25" spans="1:6" ht="38.25">
      <c r="A25" s="112" t="s">
        <v>950</v>
      </c>
      <c r="B25" s="102" t="s">
        <v>1037</v>
      </c>
      <c r="C25" s="132" t="s">
        <v>522</v>
      </c>
      <c r="D25" s="103">
        <v>370</v>
      </c>
      <c r="E25" s="104"/>
      <c r="F25" s="1127">
        <f>D25*E25</f>
        <v>0</v>
      </c>
    </row>
    <row r="26" spans="1:6">
      <c r="A26" s="112"/>
      <c r="B26" s="102"/>
      <c r="C26" s="132"/>
      <c r="D26" s="103"/>
      <c r="E26" s="104"/>
      <c r="F26" s="1127"/>
    </row>
    <row r="27" spans="1:6" ht="38.25">
      <c r="A27" s="112" t="s">
        <v>951</v>
      </c>
      <c r="B27" s="102" t="s">
        <v>993</v>
      </c>
      <c r="C27" s="132" t="s">
        <v>522</v>
      </c>
      <c r="D27" s="103">
        <v>30</v>
      </c>
      <c r="E27" s="104"/>
      <c r="F27" s="1127">
        <f>D27*E27</f>
        <v>0</v>
      </c>
    </row>
    <row r="28" spans="1:6">
      <c r="A28" s="112"/>
      <c r="B28" s="102"/>
      <c r="C28" s="132"/>
      <c r="D28" s="103"/>
      <c r="E28" s="104"/>
      <c r="F28" s="1127"/>
    </row>
    <row r="29" spans="1:6" ht="68.25" customHeight="1">
      <c r="A29" s="112" t="s">
        <v>953</v>
      </c>
      <c r="B29" s="445" t="s">
        <v>1202</v>
      </c>
      <c r="C29" s="132" t="s">
        <v>948</v>
      </c>
      <c r="D29" s="103">
        <v>75.5</v>
      </c>
      <c r="E29" s="104"/>
      <c r="F29" s="1127">
        <f>D29*E29</f>
        <v>0</v>
      </c>
    </row>
    <row r="30" spans="1:6">
      <c r="A30" s="112"/>
      <c r="B30" s="102"/>
      <c r="C30" s="132"/>
      <c r="D30" s="103"/>
      <c r="E30" s="104"/>
      <c r="F30" s="1127"/>
    </row>
    <row r="31" spans="1:6" ht="51">
      <c r="A31" s="112" t="s">
        <v>954</v>
      </c>
      <c r="B31" s="102" t="s">
        <v>994</v>
      </c>
      <c r="C31" s="132" t="s">
        <v>1013</v>
      </c>
      <c r="D31" s="103">
        <v>34.299999999999997</v>
      </c>
      <c r="E31" s="104"/>
      <c r="F31" s="1127">
        <f>D31*E31</f>
        <v>0</v>
      </c>
    </row>
    <row r="32" spans="1:6">
      <c r="A32" s="112"/>
      <c r="B32" s="102"/>
      <c r="C32" s="132"/>
      <c r="D32" s="103"/>
      <c r="E32" s="104"/>
      <c r="F32" s="1127"/>
    </row>
    <row r="33" spans="1:7" ht="25.5">
      <c r="A33" s="276" t="s">
        <v>958</v>
      </c>
      <c r="B33" s="102" t="s">
        <v>995</v>
      </c>
      <c r="C33" s="132" t="s">
        <v>522</v>
      </c>
      <c r="D33" s="103">
        <v>41.5</v>
      </c>
      <c r="E33" s="104"/>
      <c r="F33" s="1127">
        <f>D33*E33</f>
        <v>0</v>
      </c>
    </row>
    <row r="34" spans="1:7" ht="15">
      <c r="A34" s="54"/>
      <c r="B34"/>
      <c r="C34" s="3"/>
      <c r="D34" s="4"/>
      <c r="E34" s="5"/>
      <c r="F34" s="1128"/>
      <c r="G34" s="225"/>
    </row>
    <row r="35" spans="1:7" ht="15">
      <c r="A35" s="452"/>
      <c r="B35" t="s">
        <v>1006</v>
      </c>
      <c r="C35" s="453"/>
      <c r="D35" s="454"/>
      <c r="E35" s="466"/>
      <c r="F35" s="1129">
        <f>SUM(F7:F34)</f>
        <v>0</v>
      </c>
    </row>
    <row r="36" spans="1:7">
      <c r="A36" s="413"/>
      <c r="B36" s="162"/>
      <c r="C36" s="100"/>
      <c r="D36" s="134"/>
      <c r="E36" s="110"/>
      <c r="F36" s="1130"/>
    </row>
    <row r="37" spans="1:7">
      <c r="A37" s="121"/>
      <c r="B37" s="133"/>
      <c r="C37" s="129"/>
      <c r="D37" s="98"/>
      <c r="E37" s="130"/>
      <c r="F37" s="1127"/>
    </row>
  </sheetData>
  <sheetProtection password="EBCE" sheet="1"/>
  <protectedRanges>
    <protectedRange sqref="E37:F37" name="Obseg5_11_1"/>
    <protectedRange sqref="E35:F36 E7:F16 E17:E20" name="Obseg5_2_3"/>
    <protectedRange sqref="F20 F17:F18" name="Obseg5_4_1_3_2"/>
    <protectedRange sqref="E28:F28 E21:E27 E31:E33 E30:F30 E29" name="Obseg5_3_1_1"/>
    <protectedRange sqref="F19 F21:F25 F27 F29 F31:F33" name="Obseg5_4_2_1"/>
    <protectedRange sqref="F1:G1" name="Obseg5_14_1"/>
    <protectedRange sqref="E34" name="Obseg5_3_1_5"/>
    <protectedRange sqref="F34" name="Obseg5_4_2_5"/>
  </protectedRanges>
  <phoneticPr fontId="113" type="noConversion"/>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G15"/>
  <sheetViews>
    <sheetView zoomScaleNormal="100" workbookViewId="0">
      <selection activeCell="E10" sqref="E10"/>
    </sheetView>
  </sheetViews>
  <sheetFormatPr defaultRowHeight="12.75"/>
  <cols>
    <col min="1" max="1" width="4.7109375" style="190" customWidth="1"/>
    <col min="2" max="2" width="54.5703125" style="414" customWidth="1"/>
    <col min="3" max="3" width="6" style="190" bestFit="1" customWidth="1"/>
    <col min="4" max="4" width="13.140625" style="483" customWidth="1"/>
    <col min="5" max="5" width="10.28515625" style="487" customWidth="1"/>
    <col min="6" max="6" width="22.5703125" style="414" customWidth="1"/>
    <col min="7" max="16384" width="9.140625" style="147"/>
  </cols>
  <sheetData>
    <row r="1" spans="1:7" s="142" customFormat="1" ht="13.5" thickBot="1">
      <c r="A1" s="155" t="s">
        <v>1090</v>
      </c>
      <c r="B1" s="139" t="s">
        <v>1089</v>
      </c>
      <c r="C1" s="140"/>
      <c r="D1" s="141"/>
      <c r="E1" s="484"/>
      <c r="F1" s="1131"/>
      <c r="G1" s="131"/>
    </row>
    <row r="2" spans="1:7">
      <c r="A2" s="156"/>
      <c r="B2" s="143"/>
      <c r="C2" s="144"/>
      <c r="D2" s="145"/>
      <c r="E2" s="146"/>
      <c r="F2" s="1132"/>
    </row>
    <row r="3" spans="1:7">
      <c r="A3" s="473" t="s">
        <v>981</v>
      </c>
      <c r="B3" s="148" t="s">
        <v>1007</v>
      </c>
      <c r="C3" s="474"/>
      <c r="D3" s="475"/>
      <c r="E3" s="485"/>
      <c r="F3" s="1133"/>
    </row>
    <row r="4" spans="1:7">
      <c r="A4" s="476"/>
      <c r="B4" s="477"/>
      <c r="C4" s="474"/>
      <c r="D4" s="475"/>
      <c r="E4" s="485"/>
      <c r="F4" s="1133"/>
    </row>
    <row r="5" spans="1:7">
      <c r="A5" s="478"/>
      <c r="B5" s="479" t="s">
        <v>940</v>
      </c>
      <c r="C5" s="480" t="s">
        <v>941</v>
      </c>
      <c r="D5" s="481" t="s">
        <v>942</v>
      </c>
      <c r="E5" s="486" t="s">
        <v>943</v>
      </c>
      <c r="F5" s="1134" t="s">
        <v>944</v>
      </c>
    </row>
    <row r="6" spans="1:7">
      <c r="A6" s="156"/>
      <c r="B6" s="143"/>
      <c r="C6" s="144"/>
      <c r="D6" s="145"/>
      <c r="E6" s="146"/>
      <c r="F6" s="1132"/>
    </row>
    <row r="7" spans="1:7" ht="51">
      <c r="A7" s="158"/>
      <c r="B7" s="135" t="s">
        <v>997</v>
      </c>
      <c r="C7" s="149"/>
      <c r="D7" s="137"/>
      <c r="E7" s="138"/>
      <c r="F7" s="1132"/>
    </row>
    <row r="8" spans="1:7">
      <c r="A8" s="158"/>
      <c r="B8" s="135"/>
      <c r="C8" s="149"/>
      <c r="D8" s="137"/>
      <c r="E8" s="138"/>
      <c r="F8" s="1132"/>
    </row>
    <row r="9" spans="1:7">
      <c r="A9" s="159"/>
      <c r="B9" s="135" t="s">
        <v>998</v>
      </c>
      <c r="C9" s="149"/>
      <c r="D9" s="137"/>
      <c r="E9" s="138"/>
      <c r="F9" s="1132"/>
    </row>
    <row r="10" spans="1:7" s="154" customFormat="1" ht="51">
      <c r="A10" s="160" t="s">
        <v>945</v>
      </c>
      <c r="B10" s="135" t="s">
        <v>787</v>
      </c>
      <c r="C10" s="149" t="s">
        <v>523</v>
      </c>
      <c r="D10" s="137">
        <v>24.1</v>
      </c>
      <c r="E10" s="138"/>
      <c r="F10" s="1121">
        <f>D10*E10</f>
        <v>0</v>
      </c>
    </row>
    <row r="11" spans="1:7" s="154" customFormat="1">
      <c r="A11" s="160"/>
      <c r="B11" s="135" t="s">
        <v>999</v>
      </c>
      <c r="C11" s="149" t="s">
        <v>1000</v>
      </c>
      <c r="D11" s="137">
        <f>D10*7</f>
        <v>168.70000000000002</v>
      </c>
      <c r="E11" s="138"/>
      <c r="F11" s="1121">
        <f>D11*E11</f>
        <v>0</v>
      </c>
    </row>
    <row r="12" spans="1:7">
      <c r="A12" s="160"/>
      <c r="B12" s="135"/>
      <c r="C12" s="149"/>
      <c r="D12" s="137"/>
      <c r="E12" s="138"/>
      <c r="F12" s="1132"/>
    </row>
    <row r="13" spans="1:7" s="238" customFormat="1">
      <c r="A13" s="249"/>
      <c r="B13" s="166" t="s">
        <v>1092</v>
      </c>
      <c r="C13" s="250"/>
      <c r="D13" s="251"/>
      <c r="E13" s="252"/>
      <c r="F13" s="1135">
        <f>SUM(F8:F11)</f>
        <v>0</v>
      </c>
    </row>
    <row r="14" spans="1:7">
      <c r="A14" s="160"/>
      <c r="B14" s="135"/>
      <c r="C14" s="149"/>
      <c r="D14" s="137"/>
      <c r="E14" s="138"/>
      <c r="F14" s="1132"/>
    </row>
    <row r="15" spans="1:7">
      <c r="A15" s="160"/>
      <c r="B15" s="135"/>
      <c r="C15" s="149"/>
      <c r="D15" s="137"/>
      <c r="E15" s="146"/>
      <c r="F15" s="1132"/>
    </row>
  </sheetData>
  <sheetProtection password="EBCE" sheet="1"/>
  <protectedRanges>
    <protectedRange sqref="E2:F2 E6:F6" name="Obseg5_11_1"/>
    <protectedRange sqref="E13:F13" name="Obseg5_2_3"/>
    <protectedRange sqref="E7:E8" name="Obseg5_6_2"/>
    <protectedRange sqref="F7:F8" name="Obseg5_4_1_5"/>
    <protectedRange sqref="E14 E12" name="Obseg5_1_3_3"/>
    <protectedRange sqref="F12 F14" name="Obseg5_4_2_4"/>
    <protectedRange sqref="F1:G1" name="Obseg5_14_1_1"/>
  </protectedRanges>
  <phoneticPr fontId="113" type="noConversion"/>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I96"/>
  <sheetViews>
    <sheetView view="pageBreakPreview" topLeftCell="A58" zoomScale="90" zoomScaleNormal="100" zoomScaleSheetLayoutView="90" workbookViewId="0">
      <selection activeCell="D78" sqref="D78"/>
    </sheetView>
  </sheetViews>
  <sheetFormatPr defaultRowHeight="12.75"/>
  <cols>
    <col min="1" max="1" width="3.5703125" style="482" bestFit="1" customWidth="1"/>
    <col min="2" max="2" width="54.5703125" style="414" customWidth="1"/>
    <col min="3" max="3" width="6" style="190" bestFit="1" customWidth="1"/>
    <col min="4" max="4" width="13.140625" style="483" customWidth="1"/>
    <col min="5" max="5" width="10.28515625" style="167" customWidth="1"/>
    <col min="6" max="6" width="23.28515625" style="1144" customWidth="1"/>
    <col min="7" max="16384" width="9.140625" style="147"/>
  </cols>
  <sheetData>
    <row r="1" spans="1:7" s="108" customFormat="1" ht="13.5" thickBot="1">
      <c r="A1" s="161" t="s">
        <v>1090</v>
      </c>
      <c r="B1" s="105" t="s">
        <v>1089</v>
      </c>
      <c r="C1" s="189"/>
      <c r="D1" s="107"/>
      <c r="E1" s="498"/>
      <c r="F1" s="1107"/>
      <c r="G1" s="99"/>
    </row>
    <row r="2" spans="1:7">
      <c r="A2" s="158"/>
      <c r="B2" s="164"/>
      <c r="C2" s="149"/>
      <c r="D2" s="137"/>
      <c r="E2" s="168"/>
      <c r="F2" s="1136"/>
    </row>
    <row r="3" spans="1:7" s="238" customFormat="1">
      <c r="A3" s="370" t="s">
        <v>996</v>
      </c>
      <c r="B3" s="148" t="s">
        <v>298</v>
      </c>
      <c r="C3" s="490"/>
      <c r="D3" s="491"/>
      <c r="E3" s="499"/>
      <c r="F3" s="1137"/>
    </row>
    <row r="4" spans="1:7">
      <c r="A4" s="158"/>
      <c r="B4" s="477"/>
      <c r="C4" s="474"/>
      <c r="D4" s="475"/>
      <c r="E4" s="500"/>
      <c r="F4" s="1138"/>
    </row>
    <row r="5" spans="1:7" s="111" customFormat="1">
      <c r="A5" s="492"/>
      <c r="B5" s="493" t="s">
        <v>940</v>
      </c>
      <c r="C5" s="494" t="s">
        <v>941</v>
      </c>
      <c r="D5" s="495" t="s">
        <v>942</v>
      </c>
      <c r="E5" s="501" t="s">
        <v>943</v>
      </c>
      <c r="F5" s="1139" t="s">
        <v>944</v>
      </c>
    </row>
    <row r="6" spans="1:7" s="154" customFormat="1">
      <c r="A6" s="160"/>
      <c r="B6" s="195"/>
      <c r="C6" s="144"/>
      <c r="D6" s="196"/>
      <c r="E6" s="168"/>
      <c r="F6" s="1140"/>
    </row>
    <row r="7" spans="1:7" s="154" customFormat="1">
      <c r="A7" s="160"/>
      <c r="B7" s="135" t="s">
        <v>1095</v>
      </c>
      <c r="C7" s="144"/>
      <c r="D7" s="169"/>
      <c r="E7" s="170"/>
      <c r="F7" s="1141"/>
    </row>
    <row r="8" spans="1:7" s="154" customFormat="1" ht="67.5" customHeight="1">
      <c r="A8" s="525" t="s">
        <v>945</v>
      </c>
      <c r="B8" s="415" t="s">
        <v>1203</v>
      </c>
      <c r="C8" s="149" t="s">
        <v>299</v>
      </c>
      <c r="D8" s="137">
        <v>206.3</v>
      </c>
      <c r="E8" s="168"/>
      <c r="F8" s="1141">
        <f>D8*E8</f>
        <v>0</v>
      </c>
    </row>
    <row r="9" spans="1:7" s="154" customFormat="1">
      <c r="A9" s="525"/>
      <c r="B9" s="135"/>
      <c r="C9" s="149"/>
      <c r="D9" s="137"/>
      <c r="E9" s="168"/>
      <c r="F9" s="1141"/>
    </row>
    <row r="10" spans="1:7" s="154" customFormat="1">
      <c r="A10" s="525"/>
      <c r="B10" s="135" t="s">
        <v>1094</v>
      </c>
      <c r="C10" s="144"/>
      <c r="D10" s="195"/>
      <c r="E10" s="619"/>
      <c r="F10" s="195"/>
    </row>
    <row r="11" spans="1:7" s="154" customFormat="1" ht="51">
      <c r="A11" s="171" t="s">
        <v>947</v>
      </c>
      <c r="B11" s="135" t="s">
        <v>1204</v>
      </c>
      <c r="C11" s="149" t="s">
        <v>299</v>
      </c>
      <c r="D11" s="137">
        <v>216.3</v>
      </c>
      <c r="E11" s="168"/>
      <c r="F11" s="1141">
        <f>D11*E11</f>
        <v>0</v>
      </c>
    </row>
    <row r="12" spans="1:7" s="154" customFormat="1">
      <c r="A12" s="171"/>
      <c r="B12" s="135"/>
      <c r="C12" s="149"/>
      <c r="D12" s="137"/>
      <c r="E12" s="168"/>
      <c r="F12" s="1141"/>
    </row>
    <row r="13" spans="1:7" s="154" customFormat="1">
      <c r="A13" s="171"/>
      <c r="B13" s="172" t="s">
        <v>313</v>
      </c>
      <c r="C13" s="144"/>
      <c r="D13" s="137"/>
      <c r="E13" s="168"/>
      <c r="F13" s="1141"/>
    </row>
    <row r="14" spans="1:7" s="154" customFormat="1" ht="94.5" customHeight="1">
      <c r="A14" s="153" t="s">
        <v>949</v>
      </c>
      <c r="B14" s="172" t="s">
        <v>1070</v>
      </c>
      <c r="C14" s="144"/>
      <c r="D14" s="137"/>
      <c r="E14" s="168"/>
      <c r="F14" s="1141"/>
    </row>
    <row r="15" spans="1:7" s="152" customFormat="1" ht="12.75" customHeight="1">
      <c r="B15" s="172" t="s">
        <v>910</v>
      </c>
      <c r="C15" s="630" t="s">
        <v>952</v>
      </c>
      <c r="D15" s="637">
        <v>5</v>
      </c>
      <c r="E15" s="634"/>
      <c r="F15" s="1150">
        <f t="shared" ref="F15:F29" si="0">D15*E15</f>
        <v>0</v>
      </c>
    </row>
    <row r="16" spans="1:7" s="152" customFormat="1" ht="12.75" customHeight="1">
      <c r="B16" s="172" t="s">
        <v>912</v>
      </c>
      <c r="C16" s="630" t="s">
        <v>952</v>
      </c>
      <c r="D16" s="637">
        <v>8</v>
      </c>
      <c r="E16" s="634"/>
      <c r="F16" s="1150">
        <f t="shared" si="0"/>
        <v>0</v>
      </c>
    </row>
    <row r="17" spans="1:6" s="152" customFormat="1" ht="12.75" customHeight="1">
      <c r="B17" s="172" t="s">
        <v>911</v>
      </c>
      <c r="C17" s="630" t="s">
        <v>952</v>
      </c>
      <c r="D17" s="637">
        <v>1</v>
      </c>
      <c r="E17" s="634"/>
      <c r="F17" s="1150">
        <f t="shared" si="0"/>
        <v>0</v>
      </c>
    </row>
    <row r="18" spans="1:6" s="152" customFormat="1" ht="12.75" customHeight="1">
      <c r="B18" s="172" t="s">
        <v>913</v>
      </c>
      <c r="C18" s="630" t="s">
        <v>952</v>
      </c>
      <c r="D18" s="637">
        <v>2</v>
      </c>
      <c r="E18" s="634"/>
      <c r="F18" s="1150">
        <f t="shared" si="0"/>
        <v>0</v>
      </c>
    </row>
    <row r="19" spans="1:6" s="152" customFormat="1" ht="12.75" customHeight="1">
      <c r="B19" s="172" t="s">
        <v>322</v>
      </c>
      <c r="C19" s="630" t="s">
        <v>952</v>
      </c>
      <c r="D19" s="637">
        <v>2</v>
      </c>
      <c r="E19" s="634"/>
      <c r="F19" s="1150">
        <f t="shared" si="0"/>
        <v>0</v>
      </c>
    </row>
    <row r="20" spans="1:6" s="152" customFormat="1" ht="12.75" customHeight="1">
      <c r="B20" s="172" t="s">
        <v>323</v>
      </c>
      <c r="C20" s="630" t="s">
        <v>952</v>
      </c>
      <c r="D20" s="637">
        <v>3</v>
      </c>
      <c r="E20" s="634"/>
      <c r="F20" s="1150">
        <f t="shared" si="0"/>
        <v>0</v>
      </c>
    </row>
    <row r="21" spans="1:6" s="152" customFormat="1" ht="12.75" customHeight="1">
      <c r="B21" s="172"/>
      <c r="C21" s="630"/>
      <c r="D21" s="637"/>
      <c r="E21" s="634"/>
      <c r="F21" s="1150">
        <f t="shared" si="0"/>
        <v>0</v>
      </c>
    </row>
    <row r="22" spans="1:6" s="152" customFormat="1" ht="12.75" customHeight="1">
      <c r="B22" s="172" t="s">
        <v>324</v>
      </c>
      <c r="C22" s="630" t="s">
        <v>952</v>
      </c>
      <c r="D22" s="637">
        <v>2</v>
      </c>
      <c r="E22" s="634"/>
      <c r="F22" s="1150">
        <f t="shared" si="0"/>
        <v>0</v>
      </c>
    </row>
    <row r="23" spans="1:6" s="152" customFormat="1" ht="12.75" customHeight="1">
      <c r="B23" s="172" t="s">
        <v>325</v>
      </c>
      <c r="C23" s="630" t="s">
        <v>952</v>
      </c>
      <c r="D23" s="637">
        <v>1</v>
      </c>
      <c r="E23" s="634"/>
      <c r="F23" s="1150">
        <f t="shared" si="0"/>
        <v>0</v>
      </c>
    </row>
    <row r="24" spans="1:6" s="152" customFormat="1" ht="12.75" customHeight="1">
      <c r="B24" s="172" t="s">
        <v>326</v>
      </c>
      <c r="C24" s="630" t="s">
        <v>952</v>
      </c>
      <c r="D24" s="637">
        <v>1</v>
      </c>
      <c r="E24" s="634"/>
      <c r="F24" s="1150">
        <f t="shared" si="0"/>
        <v>0</v>
      </c>
    </row>
    <row r="25" spans="1:6" s="152" customFormat="1" ht="12.75" customHeight="1">
      <c r="B25" s="172"/>
      <c r="C25" s="630"/>
      <c r="D25" s="637"/>
      <c r="E25" s="634"/>
      <c r="F25" s="1150"/>
    </row>
    <row r="26" spans="1:6" s="152" customFormat="1" ht="12.75" customHeight="1">
      <c r="B26" s="172" t="s">
        <v>805</v>
      </c>
      <c r="C26" s="630" t="s">
        <v>952</v>
      </c>
      <c r="D26" s="637">
        <v>2</v>
      </c>
      <c r="E26" s="634"/>
      <c r="F26" s="1150">
        <f t="shared" si="0"/>
        <v>0</v>
      </c>
    </row>
    <row r="27" spans="1:6" s="152" customFormat="1" ht="12.75" customHeight="1">
      <c r="B27" s="172" t="s">
        <v>806</v>
      </c>
      <c r="C27" s="630" t="s">
        <v>952</v>
      </c>
      <c r="D27" s="637">
        <v>3</v>
      </c>
      <c r="E27" s="634"/>
      <c r="F27" s="1150">
        <f t="shared" si="0"/>
        <v>0</v>
      </c>
    </row>
    <row r="28" spans="1:6" s="152" customFormat="1" ht="12.75" customHeight="1">
      <c r="B28" s="172" t="s">
        <v>807</v>
      </c>
      <c r="C28" s="630" t="s">
        <v>952</v>
      </c>
      <c r="D28" s="637">
        <v>1</v>
      </c>
      <c r="E28" s="634"/>
      <c r="F28" s="1150">
        <f t="shared" si="0"/>
        <v>0</v>
      </c>
    </row>
    <row r="29" spans="1:6" s="152" customFormat="1" ht="12.75" customHeight="1">
      <c r="B29" s="172" t="s">
        <v>808</v>
      </c>
      <c r="C29" s="630" t="s">
        <v>952</v>
      </c>
      <c r="D29" s="637">
        <v>1</v>
      </c>
      <c r="E29" s="634"/>
      <c r="F29" s="1150">
        <f t="shared" si="0"/>
        <v>0</v>
      </c>
    </row>
    <row r="30" spans="1:6" s="154" customFormat="1">
      <c r="A30" s="153"/>
      <c r="B30" s="176"/>
      <c r="C30" s="144"/>
      <c r="D30" s="620"/>
      <c r="E30" s="168"/>
      <c r="F30" s="1141"/>
    </row>
    <row r="31" spans="1:6" s="152" customFormat="1">
      <c r="A31" s="158"/>
      <c r="B31" s="387"/>
      <c r="C31" s="144"/>
      <c r="D31" s="137"/>
      <c r="E31" s="168"/>
      <c r="F31" s="1141"/>
    </row>
    <row r="32" spans="1:6" s="152" customFormat="1">
      <c r="A32" s="158"/>
      <c r="B32" s="387" t="s">
        <v>314</v>
      </c>
      <c r="C32" s="144"/>
      <c r="D32" s="137"/>
      <c r="E32" s="168"/>
      <c r="F32" s="1141"/>
    </row>
    <row r="33" spans="1:6" s="152" customFormat="1" ht="94.5" customHeight="1">
      <c r="A33" s="153" t="s">
        <v>950</v>
      </c>
      <c r="B33" s="172" t="s">
        <v>1071</v>
      </c>
      <c r="C33" s="144"/>
      <c r="D33" s="137"/>
      <c r="E33" s="168"/>
      <c r="F33" s="1141"/>
    </row>
    <row r="34" spans="1:6" s="152" customFormat="1">
      <c r="B34" s="172" t="s">
        <v>901</v>
      </c>
      <c r="C34" s="630" t="s">
        <v>952</v>
      </c>
      <c r="D34" s="637">
        <v>2</v>
      </c>
      <c r="E34" s="634"/>
      <c r="F34" s="1150">
        <f>D34*E34</f>
        <v>0</v>
      </c>
    </row>
    <row r="35" spans="1:6" s="152" customFormat="1">
      <c r="B35" s="172" t="s">
        <v>902</v>
      </c>
      <c r="C35" s="630" t="s">
        <v>952</v>
      </c>
      <c r="D35" s="637">
        <v>2</v>
      </c>
      <c r="E35" s="634"/>
      <c r="F35" s="1150">
        <f t="shared" ref="F35:F72" si="1">D35*E35</f>
        <v>0</v>
      </c>
    </row>
    <row r="36" spans="1:6" s="152" customFormat="1">
      <c r="B36" s="172" t="s">
        <v>903</v>
      </c>
      <c r="C36" s="630" t="s">
        <v>952</v>
      </c>
      <c r="D36" s="637">
        <v>2</v>
      </c>
      <c r="E36" s="634"/>
      <c r="F36" s="1150">
        <f t="shared" si="1"/>
        <v>0</v>
      </c>
    </row>
    <row r="37" spans="1:6" s="152" customFormat="1">
      <c r="B37" s="172" t="s">
        <v>904</v>
      </c>
      <c r="C37" s="630" t="s">
        <v>952</v>
      </c>
      <c r="D37" s="637">
        <v>2</v>
      </c>
      <c r="E37" s="634"/>
      <c r="F37" s="1150">
        <f t="shared" si="1"/>
        <v>0</v>
      </c>
    </row>
    <row r="38" spans="1:6" s="152" customFormat="1">
      <c r="B38" s="172" t="s">
        <v>905</v>
      </c>
      <c r="C38" s="630" t="s">
        <v>952</v>
      </c>
      <c r="D38" s="637">
        <v>2</v>
      </c>
      <c r="E38" s="634"/>
      <c r="F38" s="1150">
        <f t="shared" si="1"/>
        <v>0</v>
      </c>
    </row>
    <row r="39" spans="1:6" s="172" customFormat="1">
      <c r="A39" s="152"/>
      <c r="B39" s="172" t="s">
        <v>906</v>
      </c>
      <c r="C39" s="630" t="s">
        <v>952</v>
      </c>
      <c r="D39" s="637">
        <v>3</v>
      </c>
      <c r="E39" s="634"/>
      <c r="F39" s="1150">
        <f t="shared" si="1"/>
        <v>0</v>
      </c>
    </row>
    <row r="40" spans="1:6" s="152" customFormat="1">
      <c r="B40" s="172" t="s">
        <v>907</v>
      </c>
      <c r="C40" s="630" t="s">
        <v>952</v>
      </c>
      <c r="D40" s="637">
        <v>2</v>
      </c>
      <c r="E40" s="634"/>
      <c r="F40" s="1150">
        <f t="shared" si="1"/>
        <v>0</v>
      </c>
    </row>
    <row r="41" spans="1:6" s="152" customFormat="1">
      <c r="B41" s="172" t="s">
        <v>908</v>
      </c>
      <c r="C41" s="630" t="s">
        <v>952</v>
      </c>
      <c r="D41" s="637">
        <v>2</v>
      </c>
      <c r="E41" s="634"/>
      <c r="F41" s="1150">
        <f t="shared" si="1"/>
        <v>0</v>
      </c>
    </row>
    <row r="42" spans="1:6" s="152" customFormat="1">
      <c r="B42" s="172" t="s">
        <v>909</v>
      </c>
      <c r="C42" s="630" t="s">
        <v>952</v>
      </c>
      <c r="D42" s="637">
        <v>2</v>
      </c>
      <c r="E42" s="634"/>
      <c r="F42" s="1150">
        <f t="shared" si="1"/>
        <v>0</v>
      </c>
    </row>
    <row r="43" spans="1:6" s="152" customFormat="1">
      <c r="B43" s="172" t="s">
        <v>883</v>
      </c>
      <c r="C43" s="630" t="s">
        <v>952</v>
      </c>
      <c r="D43" s="637">
        <v>1</v>
      </c>
      <c r="E43" s="634"/>
      <c r="F43" s="1150">
        <f t="shared" si="1"/>
        <v>0</v>
      </c>
    </row>
    <row r="44" spans="1:6" s="152" customFormat="1">
      <c r="B44" s="172" t="s">
        <v>884</v>
      </c>
      <c r="C44" s="630" t="s">
        <v>952</v>
      </c>
      <c r="D44" s="637">
        <v>1</v>
      </c>
      <c r="E44" s="634"/>
      <c r="F44" s="1150">
        <f t="shared" si="1"/>
        <v>0</v>
      </c>
    </row>
    <row r="45" spans="1:6" s="152" customFormat="1">
      <c r="B45" s="172" t="s">
        <v>885</v>
      </c>
      <c r="C45" s="630" t="s">
        <v>952</v>
      </c>
      <c r="D45" s="637">
        <v>1</v>
      </c>
      <c r="E45" s="634"/>
      <c r="F45" s="1150">
        <f t="shared" si="1"/>
        <v>0</v>
      </c>
    </row>
    <row r="46" spans="1:6" s="152" customFormat="1">
      <c r="B46" s="172" t="s">
        <v>889</v>
      </c>
      <c r="C46" s="630" t="s">
        <v>952</v>
      </c>
      <c r="D46" s="637">
        <v>1</v>
      </c>
      <c r="E46" s="634"/>
      <c r="F46" s="1150">
        <f t="shared" si="1"/>
        <v>0</v>
      </c>
    </row>
    <row r="47" spans="1:6" s="152" customFormat="1">
      <c r="B47" s="172" t="s">
        <v>890</v>
      </c>
      <c r="C47" s="630" t="s">
        <v>952</v>
      </c>
      <c r="D47" s="637">
        <v>2</v>
      </c>
      <c r="E47" s="634"/>
      <c r="F47" s="1150">
        <f t="shared" si="1"/>
        <v>0</v>
      </c>
    </row>
    <row r="48" spans="1:6" s="152" customFormat="1">
      <c r="B48" s="172" t="s">
        <v>891</v>
      </c>
      <c r="C48" s="630" t="s">
        <v>952</v>
      </c>
      <c r="D48" s="637">
        <v>2</v>
      </c>
      <c r="E48" s="634"/>
      <c r="F48" s="1150">
        <f t="shared" si="1"/>
        <v>0</v>
      </c>
    </row>
    <row r="49" spans="2:6" s="152" customFormat="1">
      <c r="B49" s="172" t="s">
        <v>892</v>
      </c>
      <c r="C49" s="630" t="s">
        <v>952</v>
      </c>
      <c r="D49" s="637">
        <v>2</v>
      </c>
      <c r="E49" s="634"/>
      <c r="F49" s="1150">
        <f t="shared" si="1"/>
        <v>0</v>
      </c>
    </row>
    <row r="50" spans="2:6" s="152" customFormat="1">
      <c r="B50" s="172" t="s">
        <v>893</v>
      </c>
      <c r="C50" s="630" t="s">
        <v>952</v>
      </c>
      <c r="D50" s="637">
        <v>2</v>
      </c>
      <c r="E50" s="634"/>
      <c r="F50" s="1150">
        <f t="shared" si="1"/>
        <v>0</v>
      </c>
    </row>
    <row r="51" spans="2:6" s="152" customFormat="1">
      <c r="B51" s="172" t="s">
        <v>894</v>
      </c>
      <c r="C51" s="630" t="s">
        <v>952</v>
      </c>
      <c r="D51" s="637">
        <v>1</v>
      </c>
      <c r="E51" s="634"/>
      <c r="F51" s="1150">
        <f t="shared" si="1"/>
        <v>0</v>
      </c>
    </row>
    <row r="52" spans="2:6" s="152" customFormat="1">
      <c r="B52" s="172" t="s">
        <v>895</v>
      </c>
      <c r="C52" s="630" t="s">
        <v>952</v>
      </c>
      <c r="D52" s="637">
        <v>2</v>
      </c>
      <c r="E52" s="634"/>
      <c r="F52" s="1150">
        <f t="shared" si="1"/>
        <v>0</v>
      </c>
    </row>
    <row r="53" spans="2:6" s="152" customFormat="1">
      <c r="B53" s="172" t="s">
        <v>790</v>
      </c>
      <c r="C53" s="630" t="s">
        <v>952</v>
      </c>
      <c r="D53" s="637">
        <v>2</v>
      </c>
      <c r="E53" s="634"/>
      <c r="F53" s="1150">
        <f t="shared" si="1"/>
        <v>0</v>
      </c>
    </row>
    <row r="54" spans="2:6" s="152" customFormat="1">
      <c r="B54" s="172" t="s">
        <v>791</v>
      </c>
      <c r="C54" s="630" t="s">
        <v>952</v>
      </c>
      <c r="D54" s="637">
        <v>1</v>
      </c>
      <c r="E54" s="634"/>
      <c r="F54" s="1150">
        <f t="shared" si="1"/>
        <v>0</v>
      </c>
    </row>
    <row r="55" spans="2:6" s="152" customFormat="1">
      <c r="B55" s="172" t="s">
        <v>792</v>
      </c>
      <c r="C55" s="630" t="s">
        <v>952</v>
      </c>
      <c r="D55" s="637">
        <v>2</v>
      </c>
      <c r="E55" s="634"/>
      <c r="F55" s="1150">
        <f t="shared" si="1"/>
        <v>0</v>
      </c>
    </row>
    <row r="56" spans="2:6" s="152" customFormat="1">
      <c r="B56" s="172" t="s">
        <v>793</v>
      </c>
      <c r="C56" s="630" t="s">
        <v>952</v>
      </c>
      <c r="D56" s="637">
        <v>3</v>
      </c>
      <c r="E56" s="634"/>
      <c r="F56" s="1150">
        <f t="shared" si="1"/>
        <v>0</v>
      </c>
    </row>
    <row r="57" spans="2:6" s="152" customFormat="1">
      <c r="B57" s="172" t="s">
        <v>794</v>
      </c>
      <c r="C57" s="630" t="s">
        <v>952</v>
      </c>
      <c r="D57" s="637">
        <v>2</v>
      </c>
      <c r="E57" s="634"/>
      <c r="F57" s="1150">
        <f t="shared" si="1"/>
        <v>0</v>
      </c>
    </row>
    <row r="58" spans="2:6" s="152" customFormat="1">
      <c r="B58" s="172" t="s">
        <v>795</v>
      </c>
      <c r="C58" s="630" t="s">
        <v>952</v>
      </c>
      <c r="D58" s="637">
        <v>8</v>
      </c>
      <c r="E58" s="634"/>
      <c r="F58" s="1150">
        <f t="shared" si="1"/>
        <v>0</v>
      </c>
    </row>
    <row r="59" spans="2:6" s="152" customFormat="1">
      <c r="B59" s="172" t="s">
        <v>796</v>
      </c>
      <c r="C59" s="630" t="s">
        <v>952</v>
      </c>
      <c r="D59" s="637">
        <v>2</v>
      </c>
      <c r="E59" s="634"/>
      <c r="F59" s="1150">
        <f t="shared" si="1"/>
        <v>0</v>
      </c>
    </row>
    <row r="60" spans="2:6" s="152" customFormat="1">
      <c r="B60" s="172" t="s">
        <v>798</v>
      </c>
      <c r="C60" s="630" t="s">
        <v>952</v>
      </c>
      <c r="D60" s="637">
        <v>1</v>
      </c>
      <c r="E60" s="634"/>
      <c r="F60" s="1150">
        <f t="shared" si="1"/>
        <v>0</v>
      </c>
    </row>
    <row r="61" spans="2:6" s="152" customFormat="1">
      <c r="B61" s="172" t="s">
        <v>799</v>
      </c>
      <c r="C61" s="630" t="s">
        <v>952</v>
      </c>
      <c r="D61" s="637">
        <v>1</v>
      </c>
      <c r="E61" s="634"/>
      <c r="F61" s="1150">
        <f t="shared" si="1"/>
        <v>0</v>
      </c>
    </row>
    <row r="62" spans="2:6" s="152" customFormat="1">
      <c r="B62" s="172" t="s">
        <v>801</v>
      </c>
      <c r="C62" s="630" t="s">
        <v>952</v>
      </c>
      <c r="D62" s="637">
        <v>20</v>
      </c>
      <c r="E62" s="634"/>
      <c r="F62" s="1150">
        <f t="shared" si="1"/>
        <v>0</v>
      </c>
    </row>
    <row r="63" spans="2:6" s="152" customFormat="1">
      <c r="B63" s="172" t="s">
        <v>802</v>
      </c>
      <c r="C63" s="630" t="s">
        <v>952</v>
      </c>
      <c r="D63" s="637">
        <v>4</v>
      </c>
      <c r="E63" s="634"/>
      <c r="F63" s="1150">
        <f t="shared" si="1"/>
        <v>0</v>
      </c>
    </row>
    <row r="64" spans="2:6" s="152" customFormat="1">
      <c r="B64" s="172" t="s">
        <v>803</v>
      </c>
      <c r="C64" s="630" t="s">
        <v>952</v>
      </c>
      <c r="D64" s="637">
        <v>1</v>
      </c>
      <c r="E64" s="634"/>
      <c r="F64" s="1150">
        <f t="shared" si="1"/>
        <v>0</v>
      </c>
    </row>
    <row r="65" spans="1:6" s="152" customFormat="1">
      <c r="B65" s="172" t="s">
        <v>804</v>
      </c>
      <c r="C65" s="630" t="s">
        <v>952</v>
      </c>
      <c r="D65" s="637">
        <v>1</v>
      </c>
      <c r="E65" s="634"/>
      <c r="F65" s="1150">
        <f t="shared" si="1"/>
        <v>0</v>
      </c>
    </row>
    <row r="66" spans="1:6" s="152" customFormat="1">
      <c r="B66" s="172" t="s">
        <v>1039</v>
      </c>
      <c r="C66" s="630" t="s">
        <v>952</v>
      </c>
      <c r="D66" s="637">
        <v>2</v>
      </c>
      <c r="E66" s="634"/>
      <c r="F66" s="1150">
        <f t="shared" si="1"/>
        <v>0</v>
      </c>
    </row>
    <row r="67" spans="1:6" s="152" customFormat="1">
      <c r="B67" s="172" t="s">
        <v>1040</v>
      </c>
      <c r="C67" s="630" t="s">
        <v>952</v>
      </c>
      <c r="D67" s="637">
        <v>1</v>
      </c>
      <c r="E67" s="634"/>
      <c r="F67" s="1150">
        <f t="shared" si="1"/>
        <v>0</v>
      </c>
    </row>
    <row r="68" spans="1:6" s="152" customFormat="1">
      <c r="B68" s="172" t="s">
        <v>1178</v>
      </c>
      <c r="C68" s="630" t="s">
        <v>952</v>
      </c>
      <c r="D68" s="637">
        <v>1</v>
      </c>
      <c r="E68" s="634"/>
      <c r="F68" s="1150">
        <f t="shared" si="1"/>
        <v>0</v>
      </c>
    </row>
    <row r="69" spans="1:6" s="152" customFormat="1">
      <c r="B69" s="172" t="s">
        <v>1041</v>
      </c>
      <c r="C69" s="630" t="s">
        <v>952</v>
      </c>
      <c r="D69" s="637">
        <v>1</v>
      </c>
      <c r="E69" s="634"/>
      <c r="F69" s="1150">
        <f t="shared" si="1"/>
        <v>0</v>
      </c>
    </row>
    <row r="70" spans="1:6" s="152" customFormat="1">
      <c r="B70" s="172" t="s">
        <v>1042</v>
      </c>
      <c r="C70" s="630" t="s">
        <v>952</v>
      </c>
      <c r="D70" s="637">
        <v>1</v>
      </c>
      <c r="E70" s="634"/>
      <c r="F70" s="1150">
        <f t="shared" si="1"/>
        <v>0</v>
      </c>
    </row>
    <row r="71" spans="1:6" s="152" customFormat="1">
      <c r="B71" s="172" t="s">
        <v>1044</v>
      </c>
      <c r="C71" s="630" t="s">
        <v>952</v>
      </c>
      <c r="D71" s="637">
        <v>1</v>
      </c>
      <c r="E71" s="634"/>
      <c r="F71" s="1150">
        <f t="shared" si="1"/>
        <v>0</v>
      </c>
    </row>
    <row r="72" spans="1:6" s="152" customFormat="1">
      <c r="B72" s="172" t="s">
        <v>1043</v>
      </c>
      <c r="C72" s="630" t="s">
        <v>952</v>
      </c>
      <c r="D72" s="637">
        <v>1</v>
      </c>
      <c r="E72" s="634"/>
      <c r="F72" s="1150">
        <f t="shared" si="1"/>
        <v>0</v>
      </c>
    </row>
    <row r="73" spans="1:6" s="154" customFormat="1">
      <c r="A73" s="171"/>
      <c r="B73" s="200"/>
      <c r="C73" s="144"/>
      <c r="D73" s="169"/>
      <c r="E73" s="168"/>
      <c r="F73" s="1141"/>
    </row>
    <row r="74" spans="1:6" s="154" customFormat="1">
      <c r="A74" s="171"/>
      <c r="B74" s="200" t="s">
        <v>535</v>
      </c>
      <c r="C74" s="144"/>
      <c r="D74" s="169"/>
      <c r="E74" s="168"/>
      <c r="F74" s="1141"/>
    </row>
    <row r="75" spans="1:6" s="154" customFormat="1" ht="63.75">
      <c r="A75" s="171" t="s">
        <v>951</v>
      </c>
      <c r="B75" s="200" t="s">
        <v>1205</v>
      </c>
      <c r="C75" s="144" t="s">
        <v>299</v>
      </c>
      <c r="D75" s="169">
        <v>65</v>
      </c>
      <c r="E75" s="168"/>
      <c r="F75" s="1141">
        <f>D75*E75</f>
        <v>0</v>
      </c>
    </row>
    <row r="76" spans="1:6" s="154" customFormat="1">
      <c r="A76" s="171"/>
      <c r="B76" s="200"/>
      <c r="C76" s="144"/>
      <c r="D76" s="169"/>
      <c r="E76" s="168"/>
      <c r="F76" s="1141"/>
    </row>
    <row r="77" spans="1:6" s="154" customFormat="1" ht="15">
      <c r="A77"/>
      <c r="B77" t="s">
        <v>1255</v>
      </c>
      <c r="C77"/>
      <c r="D77"/>
      <c r="E77"/>
      <c r="F77" s="1141"/>
    </row>
    <row r="78" spans="1:6" s="154" customFormat="1" ht="63.75">
      <c r="A78" s="171" t="s">
        <v>953</v>
      </c>
      <c r="B78" s="200" t="s">
        <v>1256</v>
      </c>
      <c r="C78" t="s">
        <v>299</v>
      </c>
      <c r="D78">
        <v>97.5</v>
      </c>
      <c r="E78"/>
      <c r="F78" s="1141">
        <f>D78*E78</f>
        <v>0</v>
      </c>
    </row>
    <row r="79" spans="1:6" customFormat="1" ht="15">
      <c r="F79" s="1141"/>
    </row>
    <row r="80" spans="1:6" customFormat="1" ht="38.25">
      <c r="A80" s="171" t="s">
        <v>954</v>
      </c>
      <c r="B80" s="200" t="s">
        <v>1209</v>
      </c>
      <c r="C80" t="s">
        <v>299</v>
      </c>
      <c r="D80">
        <v>75</v>
      </c>
      <c r="E80" s="197"/>
      <c r="F80" s="1141">
        <f>D80*E80</f>
        <v>0</v>
      </c>
    </row>
    <row r="81" spans="1:9" customFormat="1" ht="15">
      <c r="E81" s="197"/>
      <c r="F81" s="1141"/>
    </row>
    <row r="82" spans="1:9" s="154" customFormat="1" ht="40.5" customHeight="1">
      <c r="A82" s="411" t="s">
        <v>958</v>
      </c>
      <c r="B82" s="652" t="s">
        <v>925</v>
      </c>
      <c r="C82" s="496" t="s">
        <v>948</v>
      </c>
      <c r="D82" s="497">
        <v>180</v>
      </c>
      <c r="E82" s="170"/>
      <c r="F82" s="1141">
        <f>D82*E82</f>
        <v>0</v>
      </c>
    </row>
    <row r="83" spans="1:9" s="154" customFormat="1">
      <c r="A83" s="411"/>
      <c r="B83" s="412"/>
      <c r="C83" s="496"/>
      <c r="D83" s="497"/>
      <c r="E83" s="170"/>
      <c r="F83" s="1142"/>
    </row>
    <row r="84" spans="1:9" s="154" customFormat="1" ht="25.5">
      <c r="A84" s="411" t="s">
        <v>959</v>
      </c>
      <c r="B84" s="412" t="s">
        <v>1072</v>
      </c>
      <c r="C84" s="496" t="s">
        <v>948</v>
      </c>
      <c r="D84" s="497">
        <v>180</v>
      </c>
      <c r="E84" s="170"/>
      <c r="F84" s="1141">
        <f>D84*E84</f>
        <v>0</v>
      </c>
    </row>
    <row r="85" spans="1:9" s="152" customFormat="1">
      <c r="A85" s="533"/>
      <c r="B85" s="175"/>
      <c r="C85" s="144"/>
      <c r="D85" s="534"/>
      <c r="E85" s="197"/>
      <c r="F85" s="1140"/>
      <c r="G85" s="154"/>
      <c r="H85" s="154"/>
      <c r="I85" s="154"/>
    </row>
    <row r="86" spans="1:9" s="154" customFormat="1">
      <c r="A86" s="171"/>
      <c r="B86" s="175" t="s">
        <v>301</v>
      </c>
      <c r="C86" s="144"/>
      <c r="D86" s="169"/>
      <c r="E86" s="168"/>
      <c r="F86" s="1141"/>
    </row>
    <row r="87" spans="1:9" s="154" customFormat="1" ht="25.5">
      <c r="A87" s="159" t="s">
        <v>960</v>
      </c>
      <c r="B87" s="175" t="s">
        <v>1073</v>
      </c>
      <c r="C87" s="144" t="s">
        <v>948</v>
      </c>
      <c r="D87" s="169">
        <v>535</v>
      </c>
      <c r="E87" s="170"/>
      <c r="F87" s="1141">
        <f>D87*E87</f>
        <v>0</v>
      </c>
    </row>
    <row r="88" spans="1:9" s="154" customFormat="1">
      <c r="A88" s="159"/>
      <c r="B88" s="175"/>
      <c r="C88" s="144"/>
      <c r="D88" s="169"/>
      <c r="E88" s="170"/>
      <c r="F88" s="1141"/>
    </row>
    <row r="89" spans="1:9" s="154" customFormat="1">
      <c r="A89" s="159" t="s">
        <v>964</v>
      </c>
      <c r="B89" s="175" t="s">
        <v>1214</v>
      </c>
      <c r="C89" s="144"/>
      <c r="D89" s="169"/>
      <c r="E89" s="170"/>
      <c r="F89" s="1141"/>
    </row>
    <row r="90" spans="1:9" s="154" customFormat="1">
      <c r="A90" s="159"/>
      <c r="B90" s="175" t="s">
        <v>1211</v>
      </c>
      <c r="C90" s="144" t="s">
        <v>1213</v>
      </c>
      <c r="D90" s="169">
        <v>250</v>
      </c>
      <c r="E90" s="170"/>
      <c r="F90" s="1141">
        <f>D90*E90</f>
        <v>0</v>
      </c>
    </row>
    <row r="91" spans="1:9" s="154" customFormat="1">
      <c r="A91" s="159"/>
      <c r="B91" s="175" t="s">
        <v>1212</v>
      </c>
      <c r="C91" s="144" t="s">
        <v>1213</v>
      </c>
      <c r="D91" s="169">
        <v>250</v>
      </c>
      <c r="E91" s="170"/>
      <c r="F91" s="1141">
        <f>D91*E91</f>
        <v>0</v>
      </c>
    </row>
    <row r="92" spans="1:9" s="154" customFormat="1">
      <c r="A92" s="533"/>
      <c r="B92" s="195"/>
      <c r="C92" s="144"/>
      <c r="D92" s="195"/>
      <c r="E92" s="197"/>
      <c r="F92" s="1140"/>
    </row>
    <row r="93" spans="1:9" s="154" customFormat="1" ht="63.75">
      <c r="A93" s="159" t="s">
        <v>961</v>
      </c>
      <c r="B93" s="175" t="s">
        <v>920</v>
      </c>
      <c r="C93" s="144" t="s">
        <v>921</v>
      </c>
      <c r="D93" s="169">
        <v>10</v>
      </c>
      <c r="E93" s="170"/>
      <c r="F93" s="1141">
        <f>D93*E93</f>
        <v>0</v>
      </c>
    </row>
    <row r="94" spans="1:9" s="621" customFormat="1">
      <c r="A94" s="171"/>
      <c r="B94" s="175"/>
      <c r="C94" s="144"/>
      <c r="D94" s="169"/>
      <c r="E94" s="168"/>
      <c r="F94" s="1141"/>
      <c r="G94" s="154"/>
      <c r="H94" s="154"/>
      <c r="I94" s="154"/>
    </row>
    <row r="95" spans="1:9" s="623" customFormat="1">
      <c r="A95" s="254"/>
      <c r="B95" s="254" t="s">
        <v>302</v>
      </c>
      <c r="C95" s="255"/>
      <c r="D95" s="256"/>
      <c r="E95" s="257"/>
      <c r="F95" s="1143">
        <f>SUM(F6:F93)</f>
        <v>0</v>
      </c>
      <c r="G95" s="622"/>
      <c r="H95" s="622"/>
      <c r="I95" s="622"/>
    </row>
    <row r="96" spans="1:9">
      <c r="A96" s="171"/>
      <c r="B96" s="182"/>
      <c r="C96" s="144"/>
      <c r="D96" s="169"/>
      <c r="E96" s="170"/>
      <c r="F96" s="1136"/>
    </row>
  </sheetData>
  <sheetProtection password="EBCE" sheet="1"/>
  <protectedRanges>
    <protectedRange sqref="E2" name="Obseg5_1_3_3"/>
    <protectedRange sqref="F2" name="Obseg5_4_2_4"/>
    <protectedRange sqref="F73 F87 F84:F85 F90:F91 F93 F8:F9 F11 F82 F75:F81" name="Obseg5_4_2_4_1"/>
    <protectedRange sqref="E96:F96" name="Obseg5"/>
    <protectedRange sqref="E96:F96" name="Range1_3"/>
    <protectedRange sqref="E94:F95" name="Obseg5_10"/>
    <protectedRange sqref="E7" name="Obseg5_2_6_1"/>
    <protectedRange sqref="F7" name="Obseg5_4_4_6_1"/>
    <protectedRange sqref="E85 E8:E9 E73:E81" name="Obseg5_3_1_2"/>
    <protectedRange sqref="F74 F88:F89" name="Obseg5_4_6_1"/>
    <protectedRange sqref="E93 E86:F86 E87:E91" name="Obseg5_5_1_2"/>
    <protectedRange sqref="F12" name="Obseg5_4_2_4_1_1_2"/>
    <protectedRange sqref="E11:E12" name="Obseg5_3_1_2_1_2"/>
    <protectedRange sqref="F13:F14 F31:F33" name="Obseg5_4_4_7_1_3"/>
    <protectedRange sqref="E13:E14 E31:E33" name="Obseg5_3_1_2_5"/>
    <protectedRange sqref="F30" name="Obseg5_4_4_7_1_1_2"/>
    <protectedRange sqref="E30" name="Obseg5_3_1_2_1_4"/>
    <protectedRange sqref="F1:G1" name="Obseg5_14_1_1"/>
    <protectedRange sqref="F15:F25" name="Obseg5_4_4_7_1_1"/>
    <protectedRange sqref="E15:E25" name="Obseg5_3_1_2_1"/>
    <protectedRange sqref="F26:F29" name="Obseg5_4_4_7_1_1_3"/>
    <protectedRange sqref="E26:E29" name="Obseg5_3_1_2_1_1"/>
    <protectedRange sqref="F34:F72" name="Obseg5_4_4_7_1_1_4"/>
    <protectedRange sqref="E34:E72" name="Obseg5_3_1_2_1_5"/>
  </protectedRanges>
  <phoneticPr fontId="113" type="noConversion"/>
  <pageMargins left="0.7" right="0.7" top="0.75" bottom="0.75" header="0.3" footer="0.3"/>
  <pageSetup paperSize="9" scale="65" orientation="portrait" r:id="rId1"/>
  <rowBreaks count="1" manualBreakCount="1">
    <brk id="7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H198"/>
  <sheetViews>
    <sheetView view="pageBreakPreview" zoomScale="90" zoomScaleNormal="108" zoomScaleSheetLayoutView="90" workbookViewId="0">
      <selection activeCell="B23" sqref="B23"/>
    </sheetView>
  </sheetViews>
  <sheetFormatPr defaultRowHeight="12.75"/>
  <cols>
    <col min="1" max="1" width="5.85546875" style="180" customWidth="1"/>
    <col min="2" max="2" width="45.7109375" style="143" customWidth="1"/>
    <col min="3" max="3" width="6.7109375" style="195" customWidth="1"/>
    <col min="4" max="4" width="11.28515625" style="196" bestFit="1" customWidth="1"/>
    <col min="5" max="5" width="13.7109375" style="213" customWidth="1"/>
    <col min="6" max="6" width="23.28515625" style="1132" customWidth="1"/>
    <col min="7" max="16384" width="9.140625" style="152"/>
  </cols>
  <sheetData>
    <row r="1" spans="1:7" s="108" customFormat="1" ht="13.5" thickBot="1">
      <c r="A1" s="161" t="s">
        <v>1001</v>
      </c>
      <c r="B1" s="105" t="s">
        <v>1008</v>
      </c>
      <c r="C1" s="106"/>
      <c r="D1" s="107"/>
      <c r="E1" s="498"/>
      <c r="F1" s="1107"/>
      <c r="G1" s="99"/>
    </row>
    <row r="2" spans="1:7">
      <c r="A2" s="171"/>
    </row>
    <row r="3" spans="1:7" s="267" customFormat="1">
      <c r="A3" s="359"/>
      <c r="B3" s="263" t="s">
        <v>1010</v>
      </c>
      <c r="C3" s="264"/>
      <c r="D3" s="265"/>
      <c r="E3" s="266"/>
      <c r="F3" s="1145"/>
    </row>
    <row r="4" spans="1:7">
      <c r="A4" s="171"/>
    </row>
    <row r="5" spans="1:7" s="147" customFormat="1">
      <c r="A5" s="325" t="s">
        <v>1141</v>
      </c>
      <c r="B5" s="135" t="s">
        <v>1127</v>
      </c>
      <c r="C5" s="502"/>
      <c r="D5" s="503"/>
      <c r="E5" s="489"/>
      <c r="F5" s="1146">
        <f>F112</f>
        <v>0</v>
      </c>
    </row>
    <row r="6" spans="1:7" s="147" customFormat="1">
      <c r="A6" s="411" t="s">
        <v>305</v>
      </c>
      <c r="B6" s="412" t="s">
        <v>1117</v>
      </c>
      <c r="C6" s="496"/>
      <c r="D6" s="497"/>
      <c r="E6" s="489"/>
      <c r="F6" s="1146">
        <f>F122</f>
        <v>0</v>
      </c>
    </row>
    <row r="7" spans="1:7" s="147" customFormat="1">
      <c r="A7" s="411" t="s">
        <v>981</v>
      </c>
      <c r="B7" s="412" t="s">
        <v>1217</v>
      </c>
      <c r="C7" s="496"/>
      <c r="D7" s="497"/>
      <c r="E7" s="489"/>
      <c r="F7" s="1146">
        <f>F143</f>
        <v>0</v>
      </c>
    </row>
    <row r="8" spans="1:7" s="178" customFormat="1">
      <c r="A8" s="160" t="s">
        <v>996</v>
      </c>
      <c r="B8" s="135" t="s">
        <v>1129</v>
      </c>
      <c r="C8" s="136"/>
      <c r="D8" s="137"/>
      <c r="E8" s="239"/>
      <c r="F8" s="1147">
        <f>F154</f>
        <v>0</v>
      </c>
    </row>
    <row r="9" spans="1:7">
      <c r="A9" s="386"/>
      <c r="B9" s="268"/>
      <c r="C9" s="269"/>
      <c r="D9" s="270"/>
      <c r="E9" s="271"/>
      <c r="F9" s="1148"/>
    </row>
    <row r="10" spans="1:7">
      <c r="A10" s="171"/>
    </row>
    <row r="11" spans="1:7" s="238" customFormat="1">
      <c r="A11" s="249"/>
      <c r="B11" s="254" t="s">
        <v>1011</v>
      </c>
      <c r="C11" s="258"/>
      <c r="D11" s="259"/>
      <c r="E11" s="260"/>
      <c r="F11" s="1135">
        <f>SUM(F5:F8)</f>
        <v>0</v>
      </c>
    </row>
    <row r="12" spans="1:7">
      <c r="A12" s="171"/>
    </row>
    <row r="13" spans="1:7">
      <c r="A13" s="171"/>
    </row>
    <row r="14" spans="1:7" s="238" customFormat="1">
      <c r="A14" s="473" t="s">
        <v>1141</v>
      </c>
      <c r="B14" s="148" t="s">
        <v>1127</v>
      </c>
      <c r="C14" s="474"/>
      <c r="D14" s="475"/>
      <c r="E14" s="485"/>
      <c r="F14" s="1133"/>
    </row>
    <row r="15" spans="1:7" s="147" customFormat="1">
      <c r="A15" s="476"/>
      <c r="B15" s="477"/>
      <c r="C15" s="474"/>
      <c r="D15" s="475"/>
      <c r="E15" s="485"/>
      <c r="F15" s="1133"/>
    </row>
    <row r="16" spans="1:7" s="147" customFormat="1">
      <c r="A16" s="504"/>
      <c r="B16" s="505" t="s">
        <v>940</v>
      </c>
      <c r="C16" s="506" t="s">
        <v>941</v>
      </c>
      <c r="D16" s="507" t="s">
        <v>942</v>
      </c>
      <c r="E16" s="527" t="s">
        <v>943</v>
      </c>
      <c r="F16" s="1149" t="s">
        <v>944</v>
      </c>
    </row>
    <row r="17" spans="1:8" s="154" customFormat="1">
      <c r="A17" s="253"/>
      <c r="B17" s="208"/>
      <c r="C17" s="209"/>
      <c r="D17" s="210"/>
      <c r="E17" s="211"/>
      <c r="F17" s="1121"/>
    </row>
    <row r="18" spans="1:8" s="154" customFormat="1" ht="32.25" customHeight="1">
      <c r="A18" s="253"/>
      <c r="B18" s="208" t="s">
        <v>1137</v>
      </c>
      <c r="C18" s="209"/>
      <c r="D18" s="210"/>
      <c r="E18" s="211"/>
      <c r="F18" s="1121"/>
    </row>
    <row r="19" spans="1:8" s="154" customFormat="1" ht="25.5">
      <c r="A19" s="171"/>
      <c r="B19" s="389" t="s">
        <v>1233</v>
      </c>
      <c r="C19" s="176"/>
      <c r="D19" s="626"/>
      <c r="E19" s="138"/>
      <c r="F19" s="1121"/>
    </row>
    <row r="20" spans="1:8" s="154" customFormat="1" ht="25.5">
      <c r="A20" s="153"/>
      <c r="B20" s="172" t="s">
        <v>1100</v>
      </c>
      <c r="C20" s="176"/>
      <c r="D20" s="137"/>
      <c r="E20" s="138"/>
      <c r="F20" s="1121"/>
    </row>
    <row r="21" spans="1:8">
      <c r="A21" s="158"/>
      <c r="B21" s="176"/>
      <c r="C21" s="176"/>
      <c r="D21" s="620"/>
      <c r="E21" s="138"/>
      <c r="F21" s="1121"/>
    </row>
    <row r="22" spans="1:8" s="1" customFormat="1" ht="102">
      <c r="A22" s="627"/>
      <c r="B22" s="152" t="s">
        <v>1228</v>
      </c>
      <c r="C22" s="176"/>
      <c r="D22" s="176"/>
      <c r="E22" s="628"/>
      <c r="F22" s="1121"/>
    </row>
    <row r="23" spans="1:8" s="1" customFormat="1" ht="76.5">
      <c r="A23" s="629"/>
      <c r="B23" s="152" t="s">
        <v>1108</v>
      </c>
      <c r="C23" s="630"/>
      <c r="D23" s="630"/>
      <c r="E23" s="631"/>
      <c r="F23" s="1150"/>
    </row>
    <row r="24" spans="1:8" ht="127.5">
      <c r="A24" s="632"/>
      <c r="B24" s="152" t="s">
        <v>1107</v>
      </c>
      <c r="C24" s="630"/>
      <c r="D24" s="633"/>
      <c r="E24" s="634"/>
      <c r="F24" s="1150"/>
    </row>
    <row r="25" spans="1:8" ht="51">
      <c r="A25" s="632"/>
      <c r="B25" s="152" t="s">
        <v>1106</v>
      </c>
      <c r="C25" s="630"/>
      <c r="D25" s="633"/>
      <c r="E25" s="634"/>
      <c r="F25" s="1150"/>
    </row>
    <row r="26" spans="1:8" s="154" customFormat="1" ht="76.5">
      <c r="A26" s="632"/>
      <c r="B26" s="152" t="s">
        <v>1105</v>
      </c>
      <c r="C26" s="630"/>
      <c r="D26" s="633"/>
      <c r="E26" s="634"/>
      <c r="F26" s="1150"/>
      <c r="G26" s="635"/>
      <c r="H26" s="635"/>
    </row>
    <row r="27" spans="1:8" s="154" customFormat="1" ht="114.75">
      <c r="A27" s="632"/>
      <c r="B27" s="152" t="s">
        <v>1104</v>
      </c>
      <c r="C27" s="630"/>
      <c r="D27" s="633"/>
      <c r="E27" s="634"/>
      <c r="F27" s="1150"/>
      <c r="G27" s="635"/>
      <c r="H27" s="635"/>
    </row>
    <row r="28" spans="1:8" s="154" customFormat="1" ht="84.75" customHeight="1">
      <c r="A28" s="632"/>
      <c r="B28" s="152" t="s">
        <v>1103</v>
      </c>
      <c r="C28" s="630"/>
      <c r="D28" s="633"/>
      <c r="E28" s="634"/>
      <c r="F28" s="1150"/>
      <c r="G28" s="635"/>
      <c r="H28" s="635"/>
    </row>
    <row r="29" spans="1:8" s="154" customFormat="1" ht="242.25">
      <c r="A29" s="632"/>
      <c r="B29" s="152" t="s">
        <v>1102</v>
      </c>
      <c r="C29" s="630"/>
      <c r="D29" s="633"/>
      <c r="E29" s="634"/>
      <c r="F29" s="1150"/>
      <c r="G29" s="635"/>
      <c r="H29" s="635"/>
    </row>
    <row r="30" spans="1:8" s="154" customFormat="1" ht="55.5" customHeight="1">
      <c r="A30" s="632"/>
      <c r="B30" s="152" t="s">
        <v>1101</v>
      </c>
      <c r="C30" s="630"/>
      <c r="D30" s="633"/>
      <c r="E30" s="634"/>
      <c r="F30" s="1150"/>
      <c r="G30" s="635"/>
      <c r="H30" s="635"/>
    </row>
    <row r="31" spans="1:8" s="154" customFormat="1" ht="68.25" customHeight="1">
      <c r="A31" s="632"/>
      <c r="B31" s="152" t="s">
        <v>1138</v>
      </c>
      <c r="C31" s="630"/>
      <c r="D31" s="633"/>
      <c r="E31" s="634"/>
      <c r="F31" s="1150"/>
      <c r="G31" s="635"/>
      <c r="H31" s="635"/>
    </row>
    <row r="32" spans="1:8" s="154" customFormat="1" ht="38.25">
      <c r="A32" s="152"/>
      <c r="B32" s="152" t="s">
        <v>1229</v>
      </c>
      <c r="C32" s="630"/>
      <c r="D32" s="633"/>
      <c r="E32" s="634"/>
      <c r="F32" s="1150"/>
      <c r="G32" s="635"/>
      <c r="H32" s="635"/>
    </row>
    <row r="33" spans="1:8" s="154" customFormat="1" ht="43.5" customHeight="1">
      <c r="A33" s="152"/>
      <c r="B33" s="152" t="s">
        <v>1230</v>
      </c>
      <c r="C33" s="630"/>
      <c r="D33" s="633"/>
      <c r="E33" s="634"/>
      <c r="F33" s="1150"/>
      <c r="G33" s="635"/>
      <c r="H33" s="635"/>
    </row>
    <row r="34" spans="1:8" s="154" customFormat="1" ht="81" customHeight="1">
      <c r="A34" s="152"/>
      <c r="B34" s="152" t="s">
        <v>1231</v>
      </c>
      <c r="C34" s="630"/>
      <c r="D34" s="633"/>
      <c r="E34" s="634"/>
      <c r="F34" s="1150"/>
      <c r="G34" s="635"/>
      <c r="H34" s="635"/>
    </row>
    <row r="35" spans="1:8" s="154" customFormat="1">
      <c r="A35" s="152"/>
      <c r="B35" s="630"/>
      <c r="C35" s="630"/>
      <c r="D35" s="633"/>
      <c r="E35" s="634"/>
      <c r="F35" s="1150"/>
      <c r="G35" s="635"/>
      <c r="H35" s="635"/>
    </row>
    <row r="36" spans="1:8" s="154" customFormat="1" ht="38.25">
      <c r="A36" s="152"/>
      <c r="B36" s="636" t="s">
        <v>1232</v>
      </c>
      <c r="C36" s="630"/>
      <c r="D36" s="633"/>
      <c r="E36" s="634"/>
      <c r="F36" s="1150"/>
      <c r="G36" s="635"/>
      <c r="H36" s="635"/>
    </row>
    <row r="37" spans="1:8" s="154" customFormat="1" ht="51">
      <c r="A37" s="152"/>
      <c r="B37" s="152" t="s">
        <v>1234</v>
      </c>
      <c r="C37" s="630"/>
      <c r="D37" s="633"/>
      <c r="E37" s="634"/>
      <c r="F37" s="1150"/>
      <c r="G37" s="635"/>
      <c r="H37" s="635"/>
    </row>
    <row r="38" spans="1:8" s="154" customFormat="1" ht="38.25">
      <c r="A38" s="152"/>
      <c r="B38" s="152" t="s">
        <v>1235</v>
      </c>
      <c r="C38" s="630"/>
      <c r="D38" s="633"/>
      <c r="E38" s="634"/>
      <c r="F38" s="1150"/>
      <c r="G38" s="635"/>
      <c r="H38" s="635"/>
    </row>
    <row r="39" spans="1:8" s="154" customFormat="1" ht="51">
      <c r="A39" s="152"/>
      <c r="B39" s="152" t="s">
        <v>1236</v>
      </c>
      <c r="C39" s="630"/>
      <c r="D39" s="633"/>
      <c r="E39" s="634"/>
      <c r="F39" s="1150"/>
      <c r="G39" s="635"/>
      <c r="H39" s="635"/>
    </row>
    <row r="40" spans="1:8" s="154" customFormat="1" ht="51">
      <c r="A40" s="152"/>
      <c r="B40" s="152" t="s">
        <v>1106</v>
      </c>
      <c r="C40" s="630"/>
      <c r="D40" s="633"/>
      <c r="E40" s="634"/>
      <c r="F40" s="1150"/>
      <c r="G40" s="635"/>
      <c r="H40" s="635"/>
    </row>
    <row r="41" spans="1:8" s="154" customFormat="1" ht="157.5" customHeight="1">
      <c r="A41" s="152"/>
      <c r="B41" s="152" t="s">
        <v>1237</v>
      </c>
      <c r="C41" s="630"/>
      <c r="D41" s="633"/>
      <c r="E41" s="634"/>
      <c r="F41" s="1150"/>
      <c r="G41" s="635"/>
      <c r="H41" s="635"/>
    </row>
    <row r="42" spans="1:8" s="154" customFormat="1" ht="30.75" customHeight="1">
      <c r="A42" s="152"/>
      <c r="B42" s="152" t="s">
        <v>1238</v>
      </c>
      <c r="C42" s="630"/>
      <c r="D42" s="633"/>
      <c r="E42" s="634"/>
      <c r="F42" s="1150"/>
      <c r="G42" s="635"/>
      <c r="H42" s="635"/>
    </row>
    <row r="43" spans="1:8" s="154" customFormat="1" ht="42.75" customHeight="1">
      <c r="A43" s="152"/>
      <c r="B43" s="152" t="s">
        <v>1239</v>
      </c>
      <c r="C43" s="630"/>
      <c r="D43" s="633"/>
      <c r="E43" s="634"/>
      <c r="F43" s="1150"/>
      <c r="G43" s="635"/>
      <c r="H43" s="635"/>
    </row>
    <row r="44" spans="1:8" s="154" customFormat="1" ht="57" customHeight="1">
      <c r="A44" s="152"/>
      <c r="B44" s="152" t="s">
        <v>1101</v>
      </c>
      <c r="C44" s="630"/>
      <c r="D44" s="633"/>
      <c r="E44" s="634"/>
      <c r="F44" s="1150"/>
      <c r="G44" s="635"/>
      <c r="H44" s="635"/>
    </row>
    <row r="45" spans="1:8" s="154" customFormat="1" ht="68.25" customHeight="1">
      <c r="A45" s="152"/>
      <c r="B45" s="152" t="s">
        <v>1139</v>
      </c>
      <c r="C45" s="630"/>
      <c r="D45" s="633"/>
      <c r="E45" s="634"/>
      <c r="F45" s="1150"/>
      <c r="G45" s="635"/>
      <c r="H45" s="635"/>
    </row>
    <row r="46" spans="1:8" s="154" customFormat="1" ht="38.25">
      <c r="A46" s="152"/>
      <c r="B46" s="152" t="s">
        <v>1229</v>
      </c>
      <c r="C46" s="630"/>
      <c r="D46" s="633"/>
      <c r="E46" s="634"/>
      <c r="F46" s="1150"/>
      <c r="G46" s="635"/>
      <c r="H46" s="635"/>
    </row>
    <row r="47" spans="1:8" s="154" customFormat="1" ht="38.25">
      <c r="A47" s="152"/>
      <c r="B47" s="152" t="s">
        <v>1240</v>
      </c>
      <c r="C47" s="630"/>
      <c r="D47" s="633"/>
      <c r="E47" s="634"/>
      <c r="F47" s="1150"/>
      <c r="G47" s="635"/>
      <c r="H47" s="635"/>
    </row>
    <row r="48" spans="1:8" s="154" customFormat="1">
      <c r="A48" s="152"/>
      <c r="B48" s="630"/>
      <c r="C48" s="630"/>
      <c r="D48" s="633"/>
      <c r="E48" s="634"/>
      <c r="F48" s="1150"/>
      <c r="G48" s="635"/>
      <c r="H48" s="635"/>
    </row>
    <row r="49" spans="1:8" s="154" customFormat="1" ht="38.25">
      <c r="A49" s="152"/>
      <c r="B49" s="636" t="s">
        <v>1241</v>
      </c>
      <c r="C49" s="630"/>
      <c r="D49" s="633"/>
      <c r="E49" s="634"/>
      <c r="F49" s="1150"/>
      <c r="G49" s="635"/>
      <c r="H49" s="635"/>
    </row>
    <row r="50" spans="1:8" s="154" customFormat="1" ht="51">
      <c r="A50" s="632"/>
      <c r="B50" s="387" t="s">
        <v>1242</v>
      </c>
      <c r="C50" s="630"/>
      <c r="D50" s="637"/>
      <c r="E50" s="634"/>
      <c r="F50" s="1150"/>
      <c r="G50" s="635"/>
      <c r="H50" s="635"/>
    </row>
    <row r="51" spans="1:8" s="154" customFormat="1" ht="63.75">
      <c r="A51" s="152"/>
      <c r="B51" s="172" t="s">
        <v>896</v>
      </c>
      <c r="C51" s="630"/>
      <c r="D51" s="637"/>
      <c r="E51" s="634"/>
      <c r="F51" s="1150"/>
      <c r="G51" s="635"/>
      <c r="H51" s="635"/>
    </row>
    <row r="52" spans="1:8" ht="25.5">
      <c r="A52" s="152"/>
      <c r="B52" s="172" t="s">
        <v>897</v>
      </c>
      <c r="C52" s="630"/>
      <c r="D52" s="637"/>
      <c r="E52" s="634"/>
      <c r="F52" s="1150"/>
    </row>
    <row r="53" spans="1:8" ht="63.75">
      <c r="A53" s="152"/>
      <c r="B53" s="172" t="s">
        <v>898</v>
      </c>
      <c r="C53" s="630"/>
      <c r="D53" s="637"/>
      <c r="E53" s="634"/>
      <c r="F53" s="1150"/>
    </row>
    <row r="54" spans="1:8" ht="63.75">
      <c r="A54" s="152"/>
      <c r="B54" s="172" t="s">
        <v>899</v>
      </c>
      <c r="C54" s="630"/>
      <c r="D54" s="637"/>
      <c r="E54" s="634"/>
      <c r="F54" s="1150"/>
    </row>
    <row r="55" spans="1:8" ht="29.25" customHeight="1">
      <c r="A55" s="152"/>
      <c r="B55" s="172" t="s">
        <v>900</v>
      </c>
      <c r="C55" s="630"/>
      <c r="D55" s="637"/>
      <c r="E55" s="634"/>
      <c r="F55" s="1150"/>
    </row>
    <row r="56" spans="1:8" ht="12.75" customHeight="1">
      <c r="A56" s="152"/>
      <c r="B56" s="172" t="s">
        <v>901</v>
      </c>
      <c r="C56" s="630" t="s">
        <v>952</v>
      </c>
      <c r="D56" s="637">
        <v>2</v>
      </c>
      <c r="E56" s="634"/>
      <c r="F56" s="1150">
        <f>D56*E56</f>
        <v>0</v>
      </c>
    </row>
    <row r="57" spans="1:8" ht="12.75" customHeight="1">
      <c r="A57" s="152"/>
      <c r="B57" s="172" t="s">
        <v>902</v>
      </c>
      <c r="C57" s="630" t="s">
        <v>952</v>
      </c>
      <c r="D57" s="637">
        <v>2</v>
      </c>
      <c r="E57" s="634"/>
      <c r="F57" s="1150">
        <f t="shared" ref="F57:F106" si="0">D57*E57</f>
        <v>0</v>
      </c>
    </row>
    <row r="58" spans="1:8" ht="12.75" customHeight="1">
      <c r="A58" s="152"/>
      <c r="B58" s="172" t="s">
        <v>903</v>
      </c>
      <c r="C58" s="630" t="s">
        <v>952</v>
      </c>
      <c r="D58" s="637">
        <v>2</v>
      </c>
      <c r="E58" s="634"/>
      <c r="F58" s="1150">
        <f t="shared" si="0"/>
        <v>0</v>
      </c>
    </row>
    <row r="59" spans="1:8" ht="12.75" customHeight="1">
      <c r="A59" s="152"/>
      <c r="B59" s="172" t="s">
        <v>904</v>
      </c>
      <c r="C59" s="630" t="s">
        <v>952</v>
      </c>
      <c r="D59" s="637">
        <v>2</v>
      </c>
      <c r="E59" s="634"/>
      <c r="F59" s="1150">
        <f t="shared" si="0"/>
        <v>0</v>
      </c>
    </row>
    <row r="60" spans="1:8" ht="12.75" customHeight="1">
      <c r="A60" s="152"/>
      <c r="B60" s="172" t="s">
        <v>905</v>
      </c>
      <c r="C60" s="630" t="s">
        <v>952</v>
      </c>
      <c r="D60" s="637">
        <v>2</v>
      </c>
      <c r="E60" s="634"/>
      <c r="F60" s="1150">
        <f t="shared" si="0"/>
        <v>0</v>
      </c>
    </row>
    <row r="61" spans="1:8" ht="12.75" customHeight="1">
      <c r="A61" s="152"/>
      <c r="B61" s="172" t="s">
        <v>906</v>
      </c>
      <c r="C61" s="630" t="s">
        <v>952</v>
      </c>
      <c r="D61" s="637">
        <v>3</v>
      </c>
      <c r="E61" s="634"/>
      <c r="F61" s="1150">
        <f t="shared" si="0"/>
        <v>0</v>
      </c>
    </row>
    <row r="62" spans="1:8" ht="12.75" customHeight="1">
      <c r="A62" s="152"/>
      <c r="B62" s="172" t="s">
        <v>907</v>
      </c>
      <c r="C62" s="630" t="s">
        <v>952</v>
      </c>
      <c r="D62" s="637">
        <v>2</v>
      </c>
      <c r="E62" s="634"/>
      <c r="F62" s="1150">
        <f t="shared" si="0"/>
        <v>0</v>
      </c>
    </row>
    <row r="63" spans="1:8" ht="12.75" customHeight="1">
      <c r="A63" s="152"/>
      <c r="B63" s="172" t="s">
        <v>908</v>
      </c>
      <c r="C63" s="630" t="s">
        <v>952</v>
      </c>
      <c r="D63" s="637">
        <v>2</v>
      </c>
      <c r="E63" s="634"/>
      <c r="F63" s="1150">
        <f t="shared" si="0"/>
        <v>0</v>
      </c>
    </row>
    <row r="64" spans="1:8" ht="12.75" customHeight="1">
      <c r="A64" s="152"/>
      <c r="B64" s="172" t="s">
        <v>909</v>
      </c>
      <c r="C64" s="630" t="s">
        <v>952</v>
      </c>
      <c r="D64" s="637">
        <v>2</v>
      </c>
      <c r="E64" s="634"/>
      <c r="F64" s="1150">
        <f t="shared" si="0"/>
        <v>0</v>
      </c>
    </row>
    <row r="65" spans="1:6" ht="12.75" customHeight="1">
      <c r="A65" s="152"/>
      <c r="B65" s="172" t="s">
        <v>883</v>
      </c>
      <c r="C65" s="630" t="s">
        <v>952</v>
      </c>
      <c r="D65" s="637">
        <v>1</v>
      </c>
      <c r="E65" s="634"/>
      <c r="F65" s="1150">
        <f t="shared" si="0"/>
        <v>0</v>
      </c>
    </row>
    <row r="66" spans="1:6" ht="12.75" customHeight="1">
      <c r="A66" s="152"/>
      <c r="B66" s="172" t="s">
        <v>884</v>
      </c>
      <c r="C66" s="630" t="s">
        <v>952</v>
      </c>
      <c r="D66" s="637">
        <v>1</v>
      </c>
      <c r="E66" s="634"/>
      <c r="F66" s="1150">
        <f t="shared" si="0"/>
        <v>0</v>
      </c>
    </row>
    <row r="67" spans="1:6" ht="12.75" customHeight="1">
      <c r="A67" s="152"/>
      <c r="B67" s="172" t="s">
        <v>885</v>
      </c>
      <c r="C67" s="630" t="s">
        <v>952</v>
      </c>
      <c r="D67" s="637">
        <v>1</v>
      </c>
      <c r="E67" s="634"/>
      <c r="F67" s="1150">
        <f t="shared" si="0"/>
        <v>0</v>
      </c>
    </row>
    <row r="68" spans="1:6" ht="12.75" customHeight="1">
      <c r="A68" s="152"/>
      <c r="B68" s="172" t="s">
        <v>889</v>
      </c>
      <c r="C68" s="630" t="s">
        <v>952</v>
      </c>
      <c r="D68" s="637">
        <v>1</v>
      </c>
      <c r="E68" s="634"/>
      <c r="F68" s="1150">
        <f t="shared" si="0"/>
        <v>0</v>
      </c>
    </row>
    <row r="69" spans="1:6" ht="12.75" customHeight="1">
      <c r="A69" s="152"/>
      <c r="B69" s="172" t="s">
        <v>890</v>
      </c>
      <c r="C69" s="630" t="s">
        <v>952</v>
      </c>
      <c r="D69" s="637">
        <v>2</v>
      </c>
      <c r="E69" s="634"/>
      <c r="F69" s="1150">
        <f t="shared" si="0"/>
        <v>0</v>
      </c>
    </row>
    <row r="70" spans="1:6" ht="12.75" customHeight="1">
      <c r="A70" s="152"/>
      <c r="B70" s="172" t="s">
        <v>891</v>
      </c>
      <c r="C70" s="630" t="s">
        <v>952</v>
      </c>
      <c r="D70" s="637">
        <v>2</v>
      </c>
      <c r="E70" s="634"/>
      <c r="F70" s="1150">
        <f t="shared" si="0"/>
        <v>0</v>
      </c>
    </row>
    <row r="71" spans="1:6" ht="12.75" customHeight="1">
      <c r="A71" s="152"/>
      <c r="B71" s="172" t="s">
        <v>892</v>
      </c>
      <c r="C71" s="630" t="s">
        <v>952</v>
      </c>
      <c r="D71" s="637">
        <v>2</v>
      </c>
      <c r="E71" s="634"/>
      <c r="F71" s="1150">
        <f t="shared" si="0"/>
        <v>0</v>
      </c>
    </row>
    <row r="72" spans="1:6" ht="12.75" customHeight="1">
      <c r="A72" s="152"/>
      <c r="B72" s="172" t="s">
        <v>893</v>
      </c>
      <c r="C72" s="630" t="s">
        <v>952</v>
      </c>
      <c r="D72" s="637">
        <v>2</v>
      </c>
      <c r="E72" s="634"/>
      <c r="F72" s="1150">
        <f t="shared" si="0"/>
        <v>0</v>
      </c>
    </row>
    <row r="73" spans="1:6" ht="12.75" customHeight="1">
      <c r="A73" s="152"/>
      <c r="B73" s="172" t="s">
        <v>894</v>
      </c>
      <c r="C73" s="630" t="s">
        <v>952</v>
      </c>
      <c r="D73" s="637">
        <v>1</v>
      </c>
      <c r="E73" s="634"/>
      <c r="F73" s="1150">
        <f t="shared" si="0"/>
        <v>0</v>
      </c>
    </row>
    <row r="74" spans="1:6" ht="12.75" customHeight="1">
      <c r="A74" s="152"/>
      <c r="B74" s="172" t="s">
        <v>895</v>
      </c>
      <c r="C74" s="630" t="s">
        <v>952</v>
      </c>
      <c r="D74" s="637">
        <v>2</v>
      </c>
      <c r="E74" s="634"/>
      <c r="F74" s="1150">
        <f t="shared" si="0"/>
        <v>0</v>
      </c>
    </row>
    <row r="75" spans="1:6" ht="12.75" customHeight="1">
      <c r="A75" s="152"/>
      <c r="B75" s="172" t="s">
        <v>790</v>
      </c>
      <c r="C75" s="630" t="s">
        <v>952</v>
      </c>
      <c r="D75" s="637">
        <v>2</v>
      </c>
      <c r="E75" s="634"/>
      <c r="F75" s="1150">
        <f t="shared" si="0"/>
        <v>0</v>
      </c>
    </row>
    <row r="76" spans="1:6" ht="12.75" customHeight="1">
      <c r="A76" s="152"/>
      <c r="B76" s="172" t="s">
        <v>791</v>
      </c>
      <c r="C76" s="630" t="s">
        <v>952</v>
      </c>
      <c r="D76" s="637">
        <v>1</v>
      </c>
      <c r="E76" s="634"/>
      <c r="F76" s="1150">
        <f t="shared" si="0"/>
        <v>0</v>
      </c>
    </row>
    <row r="77" spans="1:6" ht="12.75" customHeight="1">
      <c r="A77" s="152"/>
      <c r="B77" s="172" t="s">
        <v>792</v>
      </c>
      <c r="C77" s="630" t="s">
        <v>952</v>
      </c>
      <c r="D77" s="637">
        <v>2</v>
      </c>
      <c r="E77" s="634"/>
      <c r="F77" s="1150">
        <f t="shared" si="0"/>
        <v>0</v>
      </c>
    </row>
    <row r="78" spans="1:6" ht="12.75" customHeight="1">
      <c r="A78" s="152"/>
      <c r="B78" s="172" t="s">
        <v>793</v>
      </c>
      <c r="C78" s="630" t="s">
        <v>952</v>
      </c>
      <c r="D78" s="637">
        <v>3</v>
      </c>
      <c r="E78" s="634"/>
      <c r="F78" s="1150">
        <f t="shared" si="0"/>
        <v>0</v>
      </c>
    </row>
    <row r="79" spans="1:6" ht="12.75" customHeight="1">
      <c r="A79" s="152"/>
      <c r="B79" s="172" t="s">
        <v>794</v>
      </c>
      <c r="C79" s="630" t="s">
        <v>952</v>
      </c>
      <c r="D79" s="637">
        <v>2</v>
      </c>
      <c r="E79" s="634"/>
      <c r="F79" s="1150">
        <f t="shared" si="0"/>
        <v>0</v>
      </c>
    </row>
    <row r="80" spans="1:6" ht="12.75" customHeight="1">
      <c r="A80" s="152"/>
      <c r="B80" s="172" t="s">
        <v>795</v>
      </c>
      <c r="C80" s="630" t="s">
        <v>952</v>
      </c>
      <c r="D80" s="637">
        <v>8</v>
      </c>
      <c r="E80" s="634"/>
      <c r="F80" s="1150">
        <f t="shared" si="0"/>
        <v>0</v>
      </c>
    </row>
    <row r="81" spans="1:6" ht="12.75" customHeight="1">
      <c r="A81" s="152"/>
      <c r="B81" s="172" t="s">
        <v>796</v>
      </c>
      <c r="C81" s="630" t="s">
        <v>952</v>
      </c>
      <c r="D81" s="637">
        <v>2</v>
      </c>
      <c r="E81" s="634"/>
      <c r="F81" s="1150">
        <f t="shared" si="0"/>
        <v>0</v>
      </c>
    </row>
    <row r="82" spans="1:6" ht="12.75" customHeight="1">
      <c r="A82" s="152"/>
      <c r="B82" s="172" t="s">
        <v>798</v>
      </c>
      <c r="C82" s="630" t="s">
        <v>952</v>
      </c>
      <c r="D82" s="637">
        <v>1</v>
      </c>
      <c r="E82" s="634"/>
      <c r="F82" s="1150">
        <f t="shared" si="0"/>
        <v>0</v>
      </c>
    </row>
    <row r="83" spans="1:6" ht="12.75" customHeight="1">
      <c r="A83" s="152"/>
      <c r="B83" s="172" t="s">
        <v>799</v>
      </c>
      <c r="C83" s="630" t="s">
        <v>952</v>
      </c>
      <c r="D83" s="637">
        <v>1</v>
      </c>
      <c r="E83" s="634"/>
      <c r="F83" s="1150">
        <f t="shared" si="0"/>
        <v>0</v>
      </c>
    </row>
    <row r="84" spans="1:6" ht="12.75" customHeight="1">
      <c r="A84" s="152"/>
      <c r="B84" s="172" t="s">
        <v>801</v>
      </c>
      <c r="C84" s="630" t="s">
        <v>952</v>
      </c>
      <c r="D84" s="637">
        <v>20</v>
      </c>
      <c r="E84" s="634"/>
      <c r="F84" s="1150">
        <f t="shared" si="0"/>
        <v>0</v>
      </c>
    </row>
    <row r="85" spans="1:6" ht="12.75" customHeight="1">
      <c r="A85" s="152"/>
      <c r="B85" s="172" t="s">
        <v>802</v>
      </c>
      <c r="C85" s="630" t="s">
        <v>952</v>
      </c>
      <c r="D85" s="637">
        <v>4</v>
      </c>
      <c r="E85" s="634"/>
      <c r="F85" s="1150">
        <f t="shared" si="0"/>
        <v>0</v>
      </c>
    </row>
    <row r="86" spans="1:6" ht="12.75" customHeight="1">
      <c r="A86" s="152"/>
      <c r="B86" s="172" t="s">
        <v>803</v>
      </c>
      <c r="C86" s="630" t="s">
        <v>952</v>
      </c>
      <c r="D86" s="637">
        <v>1</v>
      </c>
      <c r="E86" s="634"/>
      <c r="F86" s="1150">
        <f t="shared" si="0"/>
        <v>0</v>
      </c>
    </row>
    <row r="87" spans="1:6" ht="12.75" customHeight="1">
      <c r="A87" s="152"/>
      <c r="B87" s="172" t="s">
        <v>804</v>
      </c>
      <c r="C87" s="630" t="s">
        <v>952</v>
      </c>
      <c r="D87" s="637">
        <v>1</v>
      </c>
      <c r="E87" s="634"/>
      <c r="F87" s="1150">
        <f t="shared" si="0"/>
        <v>0</v>
      </c>
    </row>
    <row r="88" spans="1:6" ht="12.75" customHeight="1">
      <c r="A88" s="152"/>
      <c r="B88" s="172" t="s">
        <v>1039</v>
      </c>
      <c r="C88" s="630" t="s">
        <v>952</v>
      </c>
      <c r="D88" s="637">
        <v>2</v>
      </c>
      <c r="E88" s="634"/>
      <c r="F88" s="1150">
        <f t="shared" si="0"/>
        <v>0</v>
      </c>
    </row>
    <row r="89" spans="1:6" ht="12.75" customHeight="1">
      <c r="A89" s="152"/>
      <c r="B89" s="172" t="s">
        <v>1040</v>
      </c>
      <c r="C89" s="630" t="s">
        <v>952</v>
      </c>
      <c r="D89" s="637">
        <v>1</v>
      </c>
      <c r="E89" s="634"/>
      <c r="F89" s="1150">
        <f t="shared" si="0"/>
        <v>0</v>
      </c>
    </row>
    <row r="90" spans="1:6" ht="12.75" customHeight="1">
      <c r="A90" s="152"/>
      <c r="B90" s="172" t="s">
        <v>1178</v>
      </c>
      <c r="C90" s="630" t="s">
        <v>952</v>
      </c>
      <c r="D90" s="637">
        <v>1</v>
      </c>
      <c r="E90" s="634"/>
      <c r="F90" s="1150">
        <f>D90*E90</f>
        <v>0</v>
      </c>
    </row>
    <row r="91" spans="1:6" ht="12.75" customHeight="1">
      <c r="A91" s="152"/>
      <c r="B91" s="172" t="s">
        <v>1041</v>
      </c>
      <c r="C91" s="630" t="s">
        <v>952</v>
      </c>
      <c r="D91" s="637">
        <v>1</v>
      </c>
      <c r="E91" s="634"/>
      <c r="F91" s="1150">
        <f t="shared" si="0"/>
        <v>0</v>
      </c>
    </row>
    <row r="92" spans="1:6" ht="12.75" customHeight="1">
      <c r="A92" s="152"/>
      <c r="B92" s="172" t="s">
        <v>1042</v>
      </c>
      <c r="C92" s="630" t="s">
        <v>952</v>
      </c>
      <c r="D92" s="637">
        <v>1</v>
      </c>
      <c r="E92" s="634"/>
      <c r="F92" s="1150">
        <f t="shared" si="0"/>
        <v>0</v>
      </c>
    </row>
    <row r="93" spans="1:6" ht="12.75" customHeight="1">
      <c r="A93" s="152"/>
      <c r="B93" s="172" t="s">
        <v>1044</v>
      </c>
      <c r="C93" s="630" t="s">
        <v>952</v>
      </c>
      <c r="D93" s="637">
        <v>1</v>
      </c>
      <c r="E93" s="634"/>
      <c r="F93" s="1150">
        <f t="shared" si="0"/>
        <v>0</v>
      </c>
    </row>
    <row r="94" spans="1:6" ht="12.75" customHeight="1">
      <c r="A94" s="152"/>
      <c r="B94" s="172" t="s">
        <v>1043</v>
      </c>
      <c r="C94" s="630" t="s">
        <v>952</v>
      </c>
      <c r="D94" s="637">
        <v>1</v>
      </c>
      <c r="E94" s="634"/>
      <c r="F94" s="1150">
        <f t="shared" si="0"/>
        <v>0</v>
      </c>
    </row>
    <row r="95" spans="1:6" ht="12.75" customHeight="1">
      <c r="A95" s="152"/>
      <c r="B95" s="172"/>
      <c r="C95" s="630"/>
      <c r="D95" s="637"/>
      <c r="E95" s="634"/>
      <c r="F95" s="1150">
        <f t="shared" si="0"/>
        <v>0</v>
      </c>
    </row>
    <row r="96" spans="1:6" ht="12.75" customHeight="1">
      <c r="A96" s="152"/>
      <c r="B96" s="172" t="s">
        <v>910</v>
      </c>
      <c r="C96" s="630" t="s">
        <v>952</v>
      </c>
      <c r="D96" s="637">
        <v>5</v>
      </c>
      <c r="E96" s="634"/>
      <c r="F96" s="1150">
        <f t="shared" si="0"/>
        <v>0</v>
      </c>
    </row>
    <row r="97" spans="1:8" ht="12.75" customHeight="1">
      <c r="A97" s="152"/>
      <c r="B97" s="172" t="s">
        <v>912</v>
      </c>
      <c r="C97" s="630" t="s">
        <v>952</v>
      </c>
      <c r="D97" s="637">
        <v>8</v>
      </c>
      <c r="E97" s="634"/>
      <c r="F97" s="1150">
        <f t="shared" si="0"/>
        <v>0</v>
      </c>
    </row>
    <row r="98" spans="1:8" ht="12.75" customHeight="1">
      <c r="A98" s="152"/>
      <c r="B98" s="172" t="s">
        <v>911</v>
      </c>
      <c r="C98" s="630" t="s">
        <v>952</v>
      </c>
      <c r="D98" s="637">
        <v>1</v>
      </c>
      <c r="E98" s="634"/>
      <c r="F98" s="1150">
        <f t="shared" si="0"/>
        <v>0</v>
      </c>
    </row>
    <row r="99" spans="1:8" ht="12.75" customHeight="1">
      <c r="A99" s="152"/>
      <c r="B99" s="172" t="s">
        <v>913</v>
      </c>
      <c r="C99" s="630" t="s">
        <v>952</v>
      </c>
      <c r="D99" s="637">
        <v>2</v>
      </c>
      <c r="E99" s="634"/>
      <c r="F99" s="1150">
        <f t="shared" si="0"/>
        <v>0</v>
      </c>
    </row>
    <row r="100" spans="1:8" ht="12.75" customHeight="1">
      <c r="A100" s="152"/>
      <c r="B100" s="172" t="s">
        <v>322</v>
      </c>
      <c r="C100" s="630" t="s">
        <v>952</v>
      </c>
      <c r="D100" s="637">
        <v>2</v>
      </c>
      <c r="E100" s="634"/>
      <c r="F100" s="1150">
        <f t="shared" si="0"/>
        <v>0</v>
      </c>
    </row>
    <row r="101" spans="1:8" ht="12.75" customHeight="1">
      <c r="A101" s="152"/>
      <c r="B101" s="172" t="s">
        <v>323</v>
      </c>
      <c r="C101" s="630" t="s">
        <v>952</v>
      </c>
      <c r="D101" s="637">
        <v>3</v>
      </c>
      <c r="E101" s="634"/>
      <c r="F101" s="1150">
        <f t="shared" si="0"/>
        <v>0</v>
      </c>
    </row>
    <row r="102" spans="1:8" ht="12.75" customHeight="1">
      <c r="A102" s="152"/>
      <c r="B102" s="172"/>
      <c r="C102" s="630"/>
      <c r="D102" s="637"/>
      <c r="E102" s="634"/>
      <c r="F102" s="1150">
        <f t="shared" si="0"/>
        <v>0</v>
      </c>
    </row>
    <row r="103" spans="1:8" ht="12.75" customHeight="1">
      <c r="A103" s="152"/>
      <c r="B103" s="172" t="s">
        <v>324</v>
      </c>
      <c r="C103" s="630" t="s">
        <v>952</v>
      </c>
      <c r="D103" s="637">
        <v>2</v>
      </c>
      <c r="E103" s="634"/>
      <c r="F103" s="1150">
        <f t="shared" si="0"/>
        <v>0</v>
      </c>
    </row>
    <row r="104" spans="1:8" ht="12.75" customHeight="1">
      <c r="A104" s="152"/>
      <c r="B104" s="172" t="s">
        <v>325</v>
      </c>
      <c r="C104" s="630" t="s">
        <v>952</v>
      </c>
      <c r="D104" s="637">
        <v>1</v>
      </c>
      <c r="E104" s="634"/>
      <c r="F104" s="1150">
        <f t="shared" si="0"/>
        <v>0</v>
      </c>
    </row>
    <row r="105" spans="1:8" ht="12.75" customHeight="1">
      <c r="A105" s="152"/>
      <c r="B105" s="172" t="s">
        <v>326</v>
      </c>
      <c r="C105" s="630" t="s">
        <v>952</v>
      </c>
      <c r="D105" s="637">
        <v>1</v>
      </c>
      <c r="E105" s="634"/>
      <c r="F105" s="1150">
        <f t="shared" si="0"/>
        <v>0</v>
      </c>
    </row>
    <row r="106" spans="1:8" ht="12.75" customHeight="1">
      <c r="A106" s="152"/>
      <c r="B106" s="172"/>
      <c r="C106" s="630"/>
      <c r="D106" s="637"/>
      <c r="E106" s="634"/>
      <c r="F106" s="1150">
        <f t="shared" si="0"/>
        <v>0</v>
      </c>
    </row>
    <row r="107" spans="1:8" ht="12.75" customHeight="1">
      <c r="A107" s="152"/>
      <c r="B107" s="172" t="s">
        <v>805</v>
      </c>
      <c r="C107" s="630" t="s">
        <v>952</v>
      </c>
      <c r="D107" s="637">
        <v>2</v>
      </c>
      <c r="E107" s="634"/>
      <c r="F107" s="1150">
        <f>D107*E107</f>
        <v>0</v>
      </c>
    </row>
    <row r="108" spans="1:8" ht="12.75" customHeight="1">
      <c r="A108" s="152"/>
      <c r="B108" s="172" t="s">
        <v>806</v>
      </c>
      <c r="C108" s="630" t="s">
        <v>952</v>
      </c>
      <c r="D108" s="637">
        <v>3</v>
      </c>
      <c r="E108" s="634"/>
      <c r="F108" s="1150">
        <f>D108*E108</f>
        <v>0</v>
      </c>
    </row>
    <row r="109" spans="1:8" ht="12.75" customHeight="1">
      <c r="A109" s="152"/>
      <c r="B109" s="172" t="s">
        <v>807</v>
      </c>
      <c r="C109" s="630" t="s">
        <v>952</v>
      </c>
      <c r="D109" s="637">
        <v>1</v>
      </c>
      <c r="E109" s="634"/>
      <c r="F109" s="1150">
        <f>D109*E109</f>
        <v>0</v>
      </c>
    </row>
    <row r="110" spans="1:8" ht="12.75" customHeight="1">
      <c r="A110" s="152"/>
      <c r="B110" s="172" t="s">
        <v>808</v>
      </c>
      <c r="C110" s="630" t="s">
        <v>952</v>
      </c>
      <c r="D110" s="637">
        <v>1</v>
      </c>
      <c r="E110" s="634"/>
      <c r="F110" s="1150">
        <f>D110*E110</f>
        <v>0</v>
      </c>
    </row>
    <row r="111" spans="1:8">
      <c r="A111" s="152"/>
      <c r="B111" s="172"/>
      <c r="C111" s="630"/>
      <c r="D111" s="637"/>
      <c r="E111" s="634"/>
      <c r="F111" s="1150"/>
    </row>
    <row r="112" spans="1:8">
      <c r="A112" s="249"/>
      <c r="B112" s="254" t="s">
        <v>1128</v>
      </c>
      <c r="C112" s="258"/>
      <c r="D112" s="259"/>
      <c r="E112" s="260"/>
      <c r="F112" s="1151">
        <f>SUM(F56:F110)</f>
        <v>0</v>
      </c>
      <c r="G112" s="622"/>
      <c r="H112" s="622"/>
    </row>
    <row r="113" spans="1:8" s="178" customFormat="1">
      <c r="A113" s="411"/>
      <c r="B113" s="412"/>
      <c r="C113" s="496"/>
      <c r="D113" s="497"/>
      <c r="E113" s="489"/>
      <c r="F113" s="1152"/>
      <c r="G113" s="147"/>
      <c r="H113" s="147"/>
    </row>
    <row r="114" spans="1:8" s="238" customFormat="1">
      <c r="A114" s="508" t="s">
        <v>305</v>
      </c>
      <c r="B114" s="509" t="s">
        <v>1117</v>
      </c>
      <c r="C114" s="510"/>
      <c r="D114" s="511"/>
      <c r="E114" s="485"/>
      <c r="F114" s="1153"/>
    </row>
    <row r="115" spans="1:8" s="147" customFormat="1">
      <c r="A115" s="411"/>
      <c r="B115" s="512"/>
      <c r="C115" s="496"/>
      <c r="D115" s="497"/>
      <c r="E115" s="489"/>
      <c r="F115" s="1152"/>
    </row>
    <row r="116" spans="1:8">
      <c r="A116" s="513"/>
      <c r="B116" s="514" t="s">
        <v>940</v>
      </c>
      <c r="C116" s="515" t="s">
        <v>941</v>
      </c>
      <c r="D116" s="516" t="s">
        <v>942</v>
      </c>
      <c r="E116" s="528" t="s">
        <v>943</v>
      </c>
      <c r="F116" s="1154" t="s">
        <v>944</v>
      </c>
    </row>
    <row r="117" spans="1:8" s="154" customFormat="1">
      <c r="A117" s="411"/>
      <c r="B117" s="412"/>
      <c r="C117" s="496"/>
      <c r="D117" s="497"/>
      <c r="E117" s="186"/>
      <c r="F117" s="1155"/>
    </row>
    <row r="118" spans="1:8" s="638" customFormat="1" ht="95.25" customHeight="1">
      <c r="A118" s="411" t="s">
        <v>945</v>
      </c>
      <c r="B118" s="517" t="s">
        <v>1074</v>
      </c>
      <c r="C118" s="412" t="s">
        <v>948</v>
      </c>
      <c r="D118" s="1156">
        <v>120</v>
      </c>
      <c r="E118" s="529"/>
      <c r="F118" s="1121">
        <f>D118*E118</f>
        <v>0</v>
      </c>
    </row>
    <row r="119" spans="1:8" s="638" customFormat="1" ht="15">
      <c r="A119" s="411"/>
      <c r="B119" s="412"/>
      <c r="C119" s="412"/>
      <c r="D119" s="412"/>
      <c r="E119" s="529"/>
      <c r="F119" s="1156"/>
    </row>
    <row r="120" spans="1:8" s="638" customFormat="1" ht="76.5">
      <c r="A120" s="411" t="s">
        <v>947</v>
      </c>
      <c r="B120" s="517" t="s">
        <v>1075</v>
      </c>
      <c r="C120" s="412" t="s">
        <v>948</v>
      </c>
      <c r="D120" s="1156">
        <v>60</v>
      </c>
      <c r="E120" s="529"/>
      <c r="F120" s="1121">
        <f>D120*E120</f>
        <v>0</v>
      </c>
    </row>
    <row r="121" spans="1:8" s="389" customFormat="1">
      <c r="A121" s="171"/>
      <c r="B121" s="388"/>
      <c r="C121" s="176"/>
      <c r="D121" s="177"/>
      <c r="E121" s="186"/>
      <c r="F121" s="1121"/>
    </row>
    <row r="122" spans="1:8" s="244" customFormat="1">
      <c r="A122" s="249"/>
      <c r="B122" s="254" t="s">
        <v>1009</v>
      </c>
      <c r="C122" s="258"/>
      <c r="D122" s="259"/>
      <c r="E122" s="260"/>
      <c r="F122" s="1135">
        <f>SUM(F118:F120)</f>
        <v>0</v>
      </c>
    </row>
    <row r="123" spans="1:8" s="389" customFormat="1">
      <c r="A123" s="171"/>
      <c r="B123" s="388"/>
      <c r="C123" s="176"/>
      <c r="D123" s="177"/>
      <c r="E123" s="186"/>
      <c r="F123" s="1132"/>
    </row>
    <row r="124" spans="1:8">
      <c r="A124" s="183"/>
      <c r="B124" s="150"/>
      <c r="C124" s="184"/>
      <c r="D124" s="151"/>
      <c r="E124" s="212"/>
      <c r="F124" s="1147"/>
    </row>
    <row r="125" spans="1:8" s="187" customFormat="1">
      <c r="A125" s="508" t="s">
        <v>981</v>
      </c>
      <c r="B125" s="509" t="s">
        <v>1217</v>
      </c>
      <c r="C125" s="518"/>
      <c r="D125" s="519"/>
      <c r="E125" s="530"/>
      <c r="F125" s="1158"/>
    </row>
    <row r="126" spans="1:8" s="147" customFormat="1">
      <c r="A126" s="411"/>
      <c r="B126" s="512"/>
      <c r="C126" s="496"/>
      <c r="D126" s="497"/>
      <c r="E126" s="489"/>
      <c r="F126" s="1152"/>
    </row>
    <row r="127" spans="1:8">
      <c r="A127" s="513"/>
      <c r="B127" s="514" t="s">
        <v>940</v>
      </c>
      <c r="C127" s="515" t="s">
        <v>941</v>
      </c>
      <c r="D127" s="516" t="s">
        <v>942</v>
      </c>
      <c r="E127" s="528" t="s">
        <v>943</v>
      </c>
      <c r="F127" s="1154" t="s">
        <v>944</v>
      </c>
    </row>
    <row r="128" spans="1:8">
      <c r="A128" s="253"/>
      <c r="B128" s="182"/>
      <c r="C128" s="205"/>
      <c r="D128" s="206"/>
      <c r="E128" s="186"/>
    </row>
    <row r="129" spans="1:7">
      <c r="A129" s="253"/>
      <c r="B129" s="182" t="s">
        <v>307</v>
      </c>
      <c r="C129" s="205"/>
      <c r="D129" s="206"/>
      <c r="E129" s="186"/>
    </row>
    <row r="130" spans="1:7" ht="76.5">
      <c r="A130" s="253"/>
      <c r="B130" s="182" t="s">
        <v>308</v>
      </c>
      <c r="C130" s="205"/>
      <c r="D130" s="206"/>
      <c r="E130" s="186"/>
    </row>
    <row r="131" spans="1:7" ht="51">
      <c r="A131" s="253"/>
      <c r="B131" s="182" t="s">
        <v>309</v>
      </c>
      <c r="C131" s="205"/>
      <c r="D131" s="206"/>
      <c r="E131" s="186"/>
    </row>
    <row r="132" spans="1:7" ht="38.25">
      <c r="A132" s="253"/>
      <c r="B132" s="182" t="s">
        <v>310</v>
      </c>
      <c r="C132" s="205"/>
      <c r="D132" s="206"/>
      <c r="E132" s="186"/>
    </row>
    <row r="133" spans="1:7" ht="51">
      <c r="A133" s="253"/>
      <c r="B133" s="182" t="s">
        <v>311</v>
      </c>
      <c r="C133" s="205"/>
      <c r="D133" s="206"/>
      <c r="E133" s="186"/>
    </row>
    <row r="134" spans="1:7" ht="51">
      <c r="A134" s="253"/>
      <c r="B134" s="182" t="s">
        <v>1097</v>
      </c>
      <c r="C134" s="205"/>
      <c r="D134" s="206"/>
      <c r="E134" s="186"/>
    </row>
    <row r="135" spans="1:7" ht="25.5">
      <c r="A135" s="171"/>
      <c r="B135" s="390" t="s">
        <v>1098</v>
      </c>
      <c r="C135" s="176"/>
      <c r="D135" s="177"/>
      <c r="E135" s="186"/>
    </row>
    <row r="136" spans="1:7" s="147" customFormat="1">
      <c r="A136" s="411"/>
      <c r="B136" s="520"/>
      <c r="C136" s="502"/>
      <c r="D136" s="503"/>
      <c r="E136" s="489"/>
      <c r="F136" s="1152"/>
    </row>
    <row r="137" spans="1:7" s="1" customFormat="1" ht="57">
      <c r="A137" s="398" t="s">
        <v>945</v>
      </c>
      <c r="B137" s="320" t="s">
        <v>1140</v>
      </c>
      <c r="C137" s="321" t="s">
        <v>952</v>
      </c>
      <c r="D137" s="322">
        <v>4</v>
      </c>
      <c r="E137" s="639"/>
      <c r="F137" s="1121">
        <f>D137*E137</f>
        <v>0</v>
      </c>
      <c r="G137" s="641"/>
    </row>
    <row r="138" spans="1:7" s="1" customFormat="1" ht="15">
      <c r="A138" s="398"/>
      <c r="B138" s="320"/>
      <c r="C138" s="321"/>
      <c r="D138" s="322"/>
      <c r="E138" s="639"/>
      <c r="F138" s="1157"/>
      <c r="G138" s="641"/>
    </row>
    <row r="139" spans="1:7" s="1" customFormat="1" ht="42.75">
      <c r="A139" s="398" t="s">
        <v>947</v>
      </c>
      <c r="B139" s="320" t="s">
        <v>922</v>
      </c>
      <c r="C139" s="321" t="s">
        <v>952</v>
      </c>
      <c r="D139" s="322">
        <v>1</v>
      </c>
      <c r="E139" s="639"/>
      <c r="F139" s="1121">
        <f>D139*E139</f>
        <v>0</v>
      </c>
      <c r="G139" s="641"/>
    </row>
    <row r="140" spans="1:7" s="1" customFormat="1" ht="15">
      <c r="A140" s="398"/>
      <c r="B140" s="320"/>
      <c r="C140" s="321"/>
      <c r="D140" s="322"/>
      <c r="E140" s="639"/>
      <c r="F140" s="1157"/>
      <c r="G140" s="641"/>
    </row>
    <row r="141" spans="1:7" s="1" customFormat="1" ht="42.75">
      <c r="A141" s="398" t="s">
        <v>949</v>
      </c>
      <c r="B141" s="320" t="s">
        <v>1150</v>
      </c>
      <c r="C141" s="321" t="s">
        <v>952</v>
      </c>
      <c r="D141" s="322">
        <v>3</v>
      </c>
      <c r="E141" s="639"/>
      <c r="F141" s="1121">
        <f>D141*E141</f>
        <v>0</v>
      </c>
      <c r="G141" s="641"/>
    </row>
    <row r="142" spans="1:7" s="389" customFormat="1">
      <c r="A142" s="171"/>
      <c r="B142" s="388"/>
      <c r="C142" s="176"/>
      <c r="D142" s="177"/>
      <c r="E142" s="186"/>
      <c r="F142" s="1121"/>
    </row>
    <row r="143" spans="1:7" s="244" customFormat="1">
      <c r="A143" s="249"/>
      <c r="B143" s="254" t="s">
        <v>312</v>
      </c>
      <c r="C143" s="258"/>
      <c r="D143" s="259"/>
      <c r="E143" s="260"/>
      <c r="F143" s="1135">
        <f>SUM(F129:F141)</f>
        <v>0</v>
      </c>
    </row>
    <row r="144" spans="1:7" s="244" customFormat="1">
      <c r="A144" s="370"/>
      <c r="B144" s="624"/>
      <c r="C144" s="625"/>
      <c r="D144" s="364"/>
      <c r="E144" s="365"/>
      <c r="F144" s="1159"/>
    </row>
    <row r="145" spans="1:8" s="178" customFormat="1">
      <c r="A145" s="171"/>
      <c r="B145" s="143"/>
      <c r="C145" s="195"/>
      <c r="D145" s="196"/>
      <c r="E145" s="213"/>
      <c r="F145" s="1132"/>
    </row>
    <row r="146" spans="1:8" s="262" customFormat="1">
      <c r="A146" s="307" t="s">
        <v>996</v>
      </c>
      <c r="B146" s="148" t="s">
        <v>1129</v>
      </c>
      <c r="C146" s="240"/>
      <c r="D146" s="241"/>
      <c r="E146" s="242"/>
      <c r="F146" s="1159"/>
    </row>
    <row r="147" spans="1:8" s="178" customFormat="1">
      <c r="A147" s="476"/>
      <c r="B147" s="477"/>
      <c r="C147" s="474"/>
      <c r="D147" s="475"/>
      <c r="E147" s="485"/>
      <c r="F147" s="1133"/>
    </row>
    <row r="148" spans="1:8" s="178" customFormat="1">
      <c r="A148" s="504"/>
      <c r="B148" s="505" t="s">
        <v>940</v>
      </c>
      <c r="C148" s="506" t="s">
        <v>941</v>
      </c>
      <c r="D148" s="507" t="s">
        <v>942</v>
      </c>
      <c r="E148" s="527" t="s">
        <v>943</v>
      </c>
      <c r="F148" s="1149" t="s">
        <v>944</v>
      </c>
    </row>
    <row r="149" spans="1:8" s="178" customFormat="1">
      <c r="A149" s="171"/>
      <c r="B149" s="214"/>
      <c r="C149" s="215"/>
      <c r="D149" s="177"/>
      <c r="E149" s="186"/>
      <c r="F149" s="1132"/>
    </row>
    <row r="150" spans="1:8" ht="140.25">
      <c r="A150" s="171" t="s">
        <v>945</v>
      </c>
      <c r="B150" s="217" t="s">
        <v>1076</v>
      </c>
      <c r="C150" s="215" t="s">
        <v>524</v>
      </c>
      <c r="D150" s="177">
        <v>33.380000000000003</v>
      </c>
      <c r="E150" s="186"/>
      <c r="F150" s="1121">
        <f>D150*E150</f>
        <v>0</v>
      </c>
    </row>
    <row r="151" spans="1:8">
      <c r="A151" s="171"/>
      <c r="B151" s="642" t="s">
        <v>1130</v>
      </c>
      <c r="C151" s="215" t="s">
        <v>304</v>
      </c>
      <c r="D151" s="177">
        <v>40.799999999999997</v>
      </c>
      <c r="E151" s="186"/>
      <c r="F151" s="1121">
        <f>D151*E151</f>
        <v>0</v>
      </c>
    </row>
    <row r="152" spans="1:8">
      <c r="A152" s="171"/>
      <c r="B152" s="217"/>
      <c r="C152" s="215"/>
      <c r="D152" s="177"/>
      <c r="E152" s="186"/>
      <c r="F152" s="1121"/>
    </row>
    <row r="153" spans="1:8">
      <c r="A153" s="171"/>
      <c r="B153" s="216"/>
      <c r="C153" s="215"/>
      <c r="D153" s="177"/>
      <c r="E153" s="186"/>
    </row>
    <row r="154" spans="1:8" s="244" customFormat="1">
      <c r="A154" s="249"/>
      <c r="B154" s="254" t="s">
        <v>1131</v>
      </c>
      <c r="C154" s="258"/>
      <c r="D154" s="259"/>
      <c r="E154" s="261"/>
      <c r="F154" s="1135">
        <f>SUM(F149:F152)</f>
        <v>0</v>
      </c>
    </row>
    <row r="156" spans="1:8" s="198" customFormat="1">
      <c r="A156" s="180"/>
      <c r="B156" s="143"/>
      <c r="C156" s="195"/>
      <c r="D156" s="196"/>
      <c r="E156" s="213"/>
      <c r="F156" s="1132"/>
      <c r="G156" s="147"/>
      <c r="H156" s="147"/>
    </row>
    <row r="158" spans="1:8">
      <c r="A158" s="157"/>
      <c r="B158" s="208"/>
      <c r="C158" s="209"/>
      <c r="D158" s="210"/>
      <c r="E158" s="212"/>
    </row>
    <row r="167" spans="1:8" s="174" customFormat="1">
      <c r="A167" s="180"/>
      <c r="B167" s="143"/>
      <c r="C167" s="195"/>
      <c r="D167" s="196"/>
      <c r="E167" s="213"/>
      <c r="F167" s="1132"/>
    </row>
    <row r="169" spans="1:8">
      <c r="B169" s="174"/>
      <c r="C169" s="173"/>
      <c r="D169" s="181"/>
      <c r="E169" s="207"/>
      <c r="F169" s="1160"/>
    </row>
    <row r="170" spans="1:8" s="178" customFormat="1">
      <c r="A170" s="180"/>
      <c r="B170" s="143"/>
      <c r="C170" s="195"/>
      <c r="D170" s="196"/>
      <c r="E170" s="213"/>
      <c r="F170" s="1132"/>
    </row>
    <row r="171" spans="1:8">
      <c r="G171" s="198"/>
      <c r="H171" s="198"/>
    </row>
    <row r="172" spans="1:8">
      <c r="G172" s="198"/>
      <c r="H172" s="198"/>
    </row>
    <row r="173" spans="1:8">
      <c r="G173" s="198"/>
      <c r="H173" s="198"/>
    </row>
    <row r="174" spans="1:8">
      <c r="G174" s="198"/>
      <c r="H174" s="198"/>
    </row>
    <row r="175" spans="1:8">
      <c r="G175" s="198"/>
    </row>
    <row r="176" spans="1:8">
      <c r="G176" s="198"/>
    </row>
    <row r="177" spans="7:7">
      <c r="G177" s="198"/>
    </row>
    <row r="178" spans="7:7">
      <c r="G178" s="198"/>
    </row>
    <row r="179" spans="7:7">
      <c r="G179" s="198"/>
    </row>
    <row r="180" spans="7:7">
      <c r="G180" s="198"/>
    </row>
    <row r="181" spans="7:7">
      <c r="G181" s="198"/>
    </row>
    <row r="182" spans="7:7">
      <c r="G182" s="198"/>
    </row>
    <row r="183" spans="7:7">
      <c r="G183" s="198"/>
    </row>
    <row r="184" spans="7:7">
      <c r="G184" s="198"/>
    </row>
    <row r="185" spans="7:7">
      <c r="G185" s="198"/>
    </row>
    <row r="186" spans="7:7">
      <c r="G186" s="198"/>
    </row>
    <row r="187" spans="7:7">
      <c r="G187" s="198"/>
    </row>
    <row r="188" spans="7:7">
      <c r="G188" s="198"/>
    </row>
    <row r="189" spans="7:7">
      <c r="G189" s="198"/>
    </row>
    <row r="190" spans="7:7">
      <c r="G190" s="198"/>
    </row>
    <row r="191" spans="7:7">
      <c r="G191" s="198"/>
    </row>
    <row r="192" spans="7:7">
      <c r="G192" s="198"/>
    </row>
    <row r="193" spans="7:7">
      <c r="G193" s="198"/>
    </row>
    <row r="194" spans="7:7">
      <c r="G194" s="198"/>
    </row>
    <row r="195" spans="7:7">
      <c r="G195" s="198"/>
    </row>
    <row r="196" spans="7:7">
      <c r="G196" s="198"/>
    </row>
    <row r="197" spans="7:7">
      <c r="G197" s="198"/>
    </row>
    <row r="198" spans="7:7">
      <c r="G198" s="198"/>
    </row>
  </sheetData>
  <sheetProtection password="EBCE" sheet="1"/>
  <protectedRanges>
    <protectedRange sqref="E172:F65088" name="Obseg5_11"/>
    <protectedRange sqref="E145:F145" name="Obseg5"/>
    <protectedRange sqref="F142 F123 F121" name="Obseg5_4_4_7_1"/>
    <protectedRange sqref="E121 E143:F144 E128:F135 E122:F122 E123 E142" name="Obseg5_13_1"/>
    <protectedRange sqref="E146:F146 E8:F8" name="Obseg5_15_1"/>
    <protectedRange sqref="F169" name="Obseg5_4_4_10_1"/>
    <protectedRange sqref="E150" name="Obseg5_19_1"/>
    <protectedRange sqref="F149" name="Obseg5_4_1_16_1"/>
    <protectedRange sqref="E151 E152:F154 E149" name="Obseg5_8_1_1"/>
    <protectedRange sqref="E169" name="Obseg5_20_1"/>
    <protectedRange sqref="E124:F124" name="Obseg5_11_1_1"/>
    <protectedRange sqref="E158:F158" name="Obseg5_20_3"/>
    <protectedRange sqref="F19:F20 F118 F120 F49:F111 F141 F150:F151 F137 F139" name="Obseg5_4_4_7_1_1"/>
    <protectedRange sqref="E112:F112 E17:F18 E11:F11" name="Obseg5_15_1_1"/>
    <protectedRange sqref="E19:E20 E49:E111" name="Obseg5_3_1_2_1"/>
    <protectedRange sqref="F21:F42" name="Obseg5_4_4_7_1_1_1"/>
    <protectedRange sqref="E21 E24:E42" name="Obseg5_3_1_2_1_3"/>
    <protectedRange sqref="F43:F48" name="Obseg5_4_4_7_1_1_2"/>
    <protectedRange sqref="E43:E48" name="Obseg5_3_1_2_1_4"/>
    <protectedRange sqref="E22:E23" name="Obseg5_3_1_2_1_3_1"/>
    <protectedRange sqref="F1:G1" name="Obseg5_14_1_1"/>
  </protectedRanges>
  <phoneticPr fontId="113" type="noConversion"/>
  <pageMargins left="0.7" right="0.7" top="0.75" bottom="0.75" header="0.3" footer="0.3"/>
  <pageSetup paperSize="9" scale="61" orientation="portrait" r:id="rId1"/>
  <rowBreaks count="4" manualBreakCount="4">
    <brk id="28" max="5" man="1"/>
    <brk id="45" max="5" man="1"/>
    <brk id="113" max="16383"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H32"/>
  <sheetViews>
    <sheetView view="pageBreakPreview" zoomScaleNormal="100" zoomScaleSheetLayoutView="100" workbookViewId="0">
      <selection activeCell="B14" sqref="B14"/>
    </sheetView>
  </sheetViews>
  <sheetFormatPr defaultRowHeight="15"/>
  <cols>
    <col min="1" max="1" width="6" style="568" customWidth="1"/>
    <col min="2" max="2" width="49.28515625" style="566" customWidth="1"/>
    <col min="3" max="3" width="9.140625" style="566"/>
    <col min="4" max="4" width="10.140625" style="566" bestFit="1" customWidth="1"/>
    <col min="5" max="5" width="13" style="571" customWidth="1"/>
    <col min="6" max="6" width="21.42578125" style="566" customWidth="1"/>
    <col min="7" max="16384" width="9.140625" style="318"/>
  </cols>
  <sheetData>
    <row r="1" spans="1:8" thickBot="1">
      <c r="A1" s="311" t="s">
        <v>1012</v>
      </c>
      <c r="B1" s="287" t="s">
        <v>1136</v>
      </c>
      <c r="C1" s="288"/>
      <c r="D1" s="289"/>
      <c r="E1" s="540"/>
      <c r="F1" s="1161"/>
    </row>
    <row r="2" spans="1:8">
      <c r="A2" s="327"/>
      <c r="B2" s="313"/>
      <c r="C2" s="314"/>
      <c r="D2" s="315"/>
      <c r="E2" s="316"/>
      <c r="F2" s="1162"/>
    </row>
    <row r="3" spans="1:8" s="192" customFormat="1" ht="12.75">
      <c r="A3" s="183"/>
      <c r="B3" s="263" t="s">
        <v>502</v>
      </c>
      <c r="C3" s="184"/>
      <c r="D3" s="151"/>
      <c r="E3" s="191"/>
      <c r="F3" s="1147"/>
    </row>
    <row r="4" spans="1:8">
      <c r="A4" s="394"/>
      <c r="B4" s="313"/>
      <c r="C4" s="314"/>
      <c r="D4" s="315"/>
      <c r="E4" s="316"/>
      <c r="F4" s="1162"/>
    </row>
    <row r="5" spans="1:8" s="343" customFormat="1" ht="12.75">
      <c r="A5" s="416" t="s">
        <v>1141</v>
      </c>
      <c r="B5" s="415" t="s">
        <v>1119</v>
      </c>
      <c r="C5" s="542" t="s">
        <v>1207</v>
      </c>
      <c r="D5" s="392" t="s">
        <v>1206</v>
      </c>
      <c r="E5" s="341"/>
      <c r="F5" s="1163">
        <f>F16</f>
        <v>0</v>
      </c>
    </row>
    <row r="6" spans="1:8">
      <c r="A6" s="394"/>
      <c r="B6" s="313"/>
      <c r="C6" s="314"/>
      <c r="D6" s="315"/>
      <c r="E6" s="316"/>
      <c r="F6" s="1162"/>
    </row>
    <row r="7" spans="1:8" s="238" customFormat="1" ht="12.75">
      <c r="A7" s="249"/>
      <c r="B7" s="339" t="s">
        <v>503</v>
      </c>
      <c r="C7" s="258"/>
      <c r="D7" s="259"/>
      <c r="E7" s="260"/>
      <c r="F7" s="1135">
        <f>SUM(F5:F5)</f>
        <v>0</v>
      </c>
    </row>
    <row r="8" spans="1:8">
      <c r="A8" s="543"/>
      <c r="B8" s="313"/>
      <c r="C8" s="544"/>
      <c r="D8" s="545"/>
      <c r="E8" s="569"/>
      <c r="F8" s="1164"/>
    </row>
    <row r="9" spans="1:8" ht="14.25">
      <c r="A9" s="543"/>
      <c r="B9" s="546"/>
      <c r="C9" s="544"/>
      <c r="D9" s="545"/>
      <c r="E9" s="569"/>
      <c r="F9" s="1164"/>
    </row>
    <row r="10" spans="1:8" s="338" customFormat="1" ht="14.25">
      <c r="A10" s="547" t="s">
        <v>1141</v>
      </c>
      <c r="B10" s="553" t="s">
        <v>1119</v>
      </c>
      <c r="C10" s="559" t="s">
        <v>1207</v>
      </c>
      <c r="D10" s="560" t="s">
        <v>1206</v>
      </c>
      <c r="E10" s="337"/>
      <c r="F10" s="1165"/>
    </row>
    <row r="11" spans="1:8" s="329" customFormat="1">
      <c r="A11" s="547"/>
      <c r="B11" s="554"/>
      <c r="C11" s="548"/>
      <c r="D11" s="549"/>
      <c r="E11" s="328"/>
      <c r="F11" s="1166"/>
    </row>
    <row r="12" spans="1:8" s="331" customFormat="1">
      <c r="A12" s="561"/>
      <c r="B12" s="562" t="s">
        <v>940</v>
      </c>
      <c r="C12" s="563" t="s">
        <v>941</v>
      </c>
      <c r="D12" s="564" t="s">
        <v>942</v>
      </c>
      <c r="E12" s="570" t="s">
        <v>943</v>
      </c>
      <c r="F12" s="1167" t="s">
        <v>944</v>
      </c>
      <c r="G12" s="318"/>
      <c r="H12" s="318"/>
    </row>
    <row r="13" spans="1:8" s="329" customFormat="1">
      <c r="A13" s="547"/>
      <c r="B13" s="554"/>
      <c r="C13" s="548"/>
      <c r="D13" s="549"/>
      <c r="E13" s="328"/>
      <c r="F13" s="1166"/>
    </row>
    <row r="14" spans="1:8" s="330" customFormat="1" ht="99.75">
      <c r="A14" s="643" t="s">
        <v>945</v>
      </c>
      <c r="B14" s="644" t="s">
        <v>1142</v>
      </c>
      <c r="C14" s="557" t="s">
        <v>946</v>
      </c>
      <c r="D14" s="558">
        <v>116.5</v>
      </c>
      <c r="E14" s="645"/>
      <c r="F14" s="1168">
        <f>D14*E14</f>
        <v>0</v>
      </c>
    </row>
    <row r="15" spans="1:8" s="329" customFormat="1" ht="14.25">
      <c r="A15" s="555"/>
      <c r="B15" s="556"/>
      <c r="C15" s="557"/>
      <c r="D15" s="558"/>
      <c r="E15" s="397"/>
      <c r="F15" s="558"/>
    </row>
    <row r="16" spans="1:8" s="333" customFormat="1" ht="14.25">
      <c r="A16" s="565"/>
      <c r="B16" s="550" t="s">
        <v>1120</v>
      </c>
      <c r="C16" s="551"/>
      <c r="D16" s="552"/>
      <c r="E16" s="395"/>
      <c r="F16" s="1169">
        <f>SUM(F14:F15)</f>
        <v>0</v>
      </c>
    </row>
    <row r="17" spans="1:6" s="332" customFormat="1" ht="14.25">
      <c r="A17" s="396"/>
      <c r="B17" s="319"/>
      <c r="C17" s="334"/>
      <c r="D17" s="335"/>
      <c r="E17" s="336"/>
      <c r="F17" s="1170"/>
    </row>
    <row r="18" spans="1:6">
      <c r="A18" s="567"/>
    </row>
    <row r="19" spans="1:6">
      <c r="A19" s="567"/>
    </row>
    <row r="20" spans="1:6">
      <c r="A20" s="567"/>
    </row>
    <row r="21" spans="1:6">
      <c r="A21" s="567"/>
    </row>
    <row r="22" spans="1:6">
      <c r="A22" s="567"/>
    </row>
    <row r="23" spans="1:6">
      <c r="A23" s="567"/>
    </row>
    <row r="24" spans="1:6">
      <c r="A24" s="567"/>
    </row>
    <row r="25" spans="1:6">
      <c r="A25" s="567"/>
    </row>
    <row r="26" spans="1:6">
      <c r="A26" s="567"/>
    </row>
    <row r="27" spans="1:6">
      <c r="A27" s="567"/>
    </row>
    <row r="28" spans="1:6">
      <c r="A28" s="567"/>
    </row>
    <row r="29" spans="1:6">
      <c r="A29" s="567"/>
    </row>
    <row r="30" spans="1:6">
      <c r="A30" s="567"/>
    </row>
    <row r="31" spans="1:6">
      <c r="A31" s="567"/>
    </row>
    <row r="32" spans="1:6">
      <c r="A32" s="567"/>
    </row>
  </sheetData>
  <sheetProtection password="EBCE" sheet="1"/>
  <protectedRanges>
    <protectedRange sqref="F14 E4:F4 E6:F6 E1:F2" name="Obseg5_11_1"/>
    <protectedRange sqref="E14" name="Obseg5_3_1_1"/>
    <protectedRange sqref="E17" name="Obseg5_2_6_1_1"/>
    <protectedRange sqref="F17" name="Obseg5_4_4_6_1_1"/>
    <protectedRange sqref="E3:F3" name="Obseg5_1_1"/>
    <protectedRange sqref="E7:F7" name="Obseg5_15_1_1_1_1"/>
  </protectedRanges>
  <phoneticPr fontId="113" type="noConversion"/>
  <pageMargins left="0.7" right="0.7" top="0.75" bottom="0.75" header="0.3" footer="0.3"/>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G73"/>
  <sheetViews>
    <sheetView view="pageBreakPreview" zoomScale="90" zoomScaleNormal="100" zoomScaleSheetLayoutView="90" workbookViewId="0">
      <selection activeCell="D21" sqref="D21"/>
    </sheetView>
  </sheetViews>
  <sheetFormatPr defaultRowHeight="12.75"/>
  <cols>
    <col min="1" max="1" width="5.140625" style="582" bestFit="1" customWidth="1"/>
    <col min="2" max="2" width="54.5703125" style="583" bestFit="1" customWidth="1"/>
    <col min="3" max="4" width="9.140625" style="583"/>
    <col min="5" max="5" width="10.28515625" style="588" customWidth="1"/>
    <col min="6" max="6" width="24" style="583" customWidth="1"/>
    <col min="7" max="16384" width="9.140625" style="272"/>
  </cols>
  <sheetData>
    <row r="1" spans="1:7" s="291" customFormat="1" ht="13.5" thickBot="1">
      <c r="A1" s="232" t="s">
        <v>1004</v>
      </c>
      <c r="B1" s="287" t="s">
        <v>1014</v>
      </c>
      <c r="C1" s="288"/>
      <c r="D1" s="289"/>
      <c r="E1" s="535"/>
      <c r="F1" s="1161"/>
      <c r="G1" s="290"/>
    </row>
    <row r="3" spans="1:7" s="344" customFormat="1">
      <c r="A3" s="574"/>
      <c r="B3" s="263" t="s">
        <v>1002</v>
      </c>
      <c r="C3" s="97"/>
      <c r="D3" s="97"/>
      <c r="E3" s="646"/>
      <c r="F3" s="97"/>
    </row>
    <row r="4" spans="1:7" s="344" customFormat="1">
      <c r="A4" s="574"/>
      <c r="B4" s="263"/>
      <c r="C4" s="97"/>
      <c r="D4" s="97"/>
      <c r="E4" s="646"/>
      <c r="F4" s="97"/>
    </row>
    <row r="5" spans="1:7" s="344" customFormat="1">
      <c r="A5" s="647" t="s">
        <v>996</v>
      </c>
      <c r="B5" s="102" t="s">
        <v>298</v>
      </c>
      <c r="C5" s="132"/>
      <c r="D5" s="648"/>
      <c r="E5" s="286"/>
      <c r="F5" s="1172">
        <f>F26</f>
        <v>0</v>
      </c>
    </row>
    <row r="6" spans="1:7" s="344" customFormat="1">
      <c r="A6" s="276" t="s">
        <v>1126</v>
      </c>
      <c r="B6" s="102" t="s">
        <v>306</v>
      </c>
      <c r="C6" s="384"/>
      <c r="D6" s="278"/>
      <c r="E6" s="128"/>
      <c r="F6" s="1171">
        <f>F50</f>
        <v>0</v>
      </c>
    </row>
    <row r="7" spans="1:7" s="344" customFormat="1">
      <c r="A7" s="112" t="s">
        <v>297</v>
      </c>
      <c r="B7" s="102" t="s">
        <v>1132</v>
      </c>
      <c r="C7" s="649"/>
      <c r="D7" s="103"/>
      <c r="E7" s="650"/>
      <c r="F7" s="1173">
        <f>F61</f>
        <v>0</v>
      </c>
    </row>
    <row r="8" spans="1:7" s="344" customFormat="1">
      <c r="A8" s="657"/>
      <c r="B8" s="658"/>
      <c r="C8" s="659"/>
      <c r="D8" s="659"/>
      <c r="E8" s="660"/>
      <c r="F8" s="659"/>
    </row>
    <row r="9" spans="1:7" s="344" customFormat="1">
      <c r="A9" s="653"/>
      <c r="B9" s="654"/>
      <c r="C9" s="655"/>
      <c r="D9" s="655"/>
      <c r="E9" s="656"/>
      <c r="F9" s="655"/>
    </row>
    <row r="10" spans="1:7" s="622" customFormat="1">
      <c r="A10" s="249"/>
      <c r="B10" s="254" t="s">
        <v>1003</v>
      </c>
      <c r="C10" s="258"/>
      <c r="D10" s="259"/>
      <c r="E10" s="260"/>
      <c r="F10" s="1151">
        <f>SUM(F5:F7)</f>
        <v>0</v>
      </c>
    </row>
    <row r="11" spans="1:7" s="111" customFormat="1">
      <c r="A11" s="409"/>
      <c r="B11" s="263"/>
      <c r="C11" s="413"/>
      <c r="D11" s="413"/>
      <c r="E11" s="465"/>
      <c r="F11" s="413"/>
    </row>
    <row r="12" spans="1:7" s="111" customFormat="1">
      <c r="A12" s="409"/>
      <c r="B12" s="413"/>
      <c r="C12" s="441"/>
      <c r="D12" s="442"/>
      <c r="E12" s="462"/>
      <c r="F12" s="413"/>
    </row>
    <row r="13" spans="1:7" s="246" customFormat="1">
      <c r="A13" s="575" t="s">
        <v>996</v>
      </c>
      <c r="B13" s="248" t="s">
        <v>298</v>
      </c>
      <c r="C13" s="576"/>
      <c r="D13" s="577"/>
      <c r="E13" s="585"/>
      <c r="F13" s="1177"/>
    </row>
    <row r="14" spans="1:7" s="111" customFormat="1">
      <c r="A14" s="383"/>
      <c r="B14" s="427"/>
      <c r="C14" s="425"/>
      <c r="D14" s="426"/>
      <c r="E14" s="457"/>
      <c r="F14" s="1124"/>
    </row>
    <row r="15" spans="1:7" s="111" customFormat="1">
      <c r="A15" s="467"/>
      <c r="B15" s="468" t="s">
        <v>940</v>
      </c>
      <c r="C15" s="469" t="s">
        <v>941</v>
      </c>
      <c r="D15" s="470" t="s">
        <v>942</v>
      </c>
      <c r="E15" s="472"/>
      <c r="F15" s="1125"/>
    </row>
    <row r="16" spans="1:7" s="111" customFormat="1">
      <c r="A16" s="409"/>
      <c r="B16" s="413"/>
      <c r="C16" s="441"/>
      <c r="D16" s="442"/>
      <c r="E16" s="462"/>
      <c r="F16" s="413"/>
    </row>
    <row r="17" spans="1:6" s="111" customFormat="1">
      <c r="A17" s="121"/>
      <c r="B17" s="100"/>
      <c r="C17" s="129"/>
      <c r="D17" s="278"/>
      <c r="E17" s="128"/>
      <c r="F17" s="1127"/>
    </row>
    <row r="18" spans="1:6" s="111" customFormat="1" ht="51">
      <c r="A18" s="121" t="s">
        <v>945</v>
      </c>
      <c r="B18" s="102" t="s">
        <v>1208</v>
      </c>
      <c r="C18" s="132" t="s">
        <v>299</v>
      </c>
      <c r="D18" s="103">
        <v>145</v>
      </c>
      <c r="E18" s="104"/>
      <c r="F18" s="1127">
        <f>D18*E18</f>
        <v>0</v>
      </c>
    </row>
    <row r="19" spans="1:6" s="111" customFormat="1">
      <c r="A19" s="121"/>
      <c r="B19" s="102"/>
      <c r="C19" s="132"/>
      <c r="D19" s="103"/>
      <c r="E19" s="104"/>
      <c r="F19" s="1127"/>
    </row>
    <row r="20" spans="1:6" s="111" customFormat="1">
      <c r="A20" s="279"/>
      <c r="B20" s="125" t="s">
        <v>300</v>
      </c>
      <c r="C20" s="129"/>
      <c r="D20" s="278"/>
      <c r="E20" s="281"/>
      <c r="F20" s="1127"/>
    </row>
    <row r="21" spans="1:6" s="111" customFormat="1" ht="51">
      <c r="A21" s="279" t="s">
        <v>947</v>
      </c>
      <c r="B21" s="280" t="s">
        <v>330</v>
      </c>
      <c r="C21" s="129" t="s">
        <v>299</v>
      </c>
      <c r="D21" s="278">
        <v>91.14</v>
      </c>
      <c r="E21" s="281"/>
      <c r="F21" s="1127">
        <f>D21*E21</f>
        <v>0</v>
      </c>
    </row>
    <row r="22" spans="1:6" s="111" customFormat="1">
      <c r="A22" s="279"/>
      <c r="B22" s="280" t="s">
        <v>327</v>
      </c>
      <c r="C22" s="129"/>
      <c r="D22" s="278"/>
      <c r="E22" s="281"/>
      <c r="F22" s="1127"/>
    </row>
    <row r="23" spans="1:6" s="111" customFormat="1">
      <c r="A23" s="279"/>
      <c r="B23" s="280" t="s">
        <v>328</v>
      </c>
      <c r="C23" s="129"/>
      <c r="D23" s="278"/>
      <c r="E23" s="281"/>
      <c r="F23" s="1127"/>
    </row>
    <row r="24" spans="1:6" s="111" customFormat="1">
      <c r="A24" s="279"/>
      <c r="B24" s="280" t="s">
        <v>329</v>
      </c>
      <c r="C24" s="129"/>
      <c r="D24" s="278"/>
      <c r="E24" s="281"/>
      <c r="F24" s="1127"/>
    </row>
    <row r="25" spans="1:6" s="111" customFormat="1">
      <c r="A25" s="279"/>
      <c r="B25" s="280"/>
      <c r="C25" s="129"/>
      <c r="D25" s="278"/>
      <c r="E25" s="281"/>
      <c r="F25" s="1127"/>
    </row>
    <row r="26" spans="1:6" s="247" customFormat="1">
      <c r="A26" s="662"/>
      <c r="B26" s="277" t="s">
        <v>298</v>
      </c>
      <c r="C26" s="294"/>
      <c r="D26" s="295"/>
      <c r="E26" s="296"/>
      <c r="F26" s="1176">
        <f>SUM(F18:F21)</f>
        <v>0</v>
      </c>
    </row>
    <row r="27" spans="1:6" s="247" customFormat="1">
      <c r="A27" s="297"/>
      <c r="B27" s="248"/>
      <c r="C27" s="298"/>
      <c r="D27" s="299"/>
      <c r="E27" s="300"/>
      <c r="F27" s="1178"/>
    </row>
    <row r="28" spans="1:6" s="111" customFormat="1">
      <c r="A28" s="279"/>
      <c r="B28" s="280"/>
      <c r="C28" s="129"/>
      <c r="D28" s="278"/>
      <c r="E28" s="281"/>
      <c r="F28" s="1127"/>
    </row>
    <row r="29" spans="1:6" s="246" customFormat="1">
      <c r="A29" s="424" t="s">
        <v>1126</v>
      </c>
      <c r="B29" s="248" t="s">
        <v>306</v>
      </c>
      <c r="C29" s="572"/>
      <c r="D29" s="573"/>
      <c r="E29" s="584"/>
      <c r="F29" s="1174"/>
    </row>
    <row r="30" spans="1:6" s="111" customFormat="1">
      <c r="A30" s="383"/>
      <c r="B30" s="427"/>
      <c r="C30" s="425"/>
      <c r="D30" s="426"/>
      <c r="E30" s="457"/>
      <c r="F30" s="1124"/>
    </row>
    <row r="31" spans="1:6" s="111" customFormat="1">
      <c r="A31" s="578"/>
      <c r="B31" s="429" t="s">
        <v>940</v>
      </c>
      <c r="C31" s="430" t="s">
        <v>941</v>
      </c>
      <c r="D31" s="431" t="s">
        <v>942</v>
      </c>
      <c r="E31" s="458" t="s">
        <v>943</v>
      </c>
      <c r="F31" s="1179" t="s">
        <v>944</v>
      </c>
    </row>
    <row r="32" spans="1:6" s="111" customFormat="1">
      <c r="A32" s="116"/>
      <c r="B32" s="117"/>
      <c r="C32" s="118"/>
      <c r="D32" s="119"/>
      <c r="E32" s="120"/>
      <c r="F32" s="1180"/>
    </row>
    <row r="33" spans="1:6" s="111" customFormat="1">
      <c r="A33" s="121"/>
      <c r="B33" s="125" t="s">
        <v>307</v>
      </c>
      <c r="C33" s="126"/>
      <c r="D33" s="127"/>
      <c r="E33" s="128"/>
      <c r="F33" s="1127"/>
    </row>
    <row r="34" spans="1:6" s="111" customFormat="1" ht="51">
      <c r="A34" s="121"/>
      <c r="B34" s="125" t="s">
        <v>1077</v>
      </c>
      <c r="C34" s="126"/>
      <c r="D34" s="127"/>
      <c r="E34" s="128"/>
      <c r="F34" s="1127"/>
    </row>
    <row r="35" spans="1:6" s="111" customFormat="1" ht="38.25">
      <c r="A35" s="121"/>
      <c r="B35" s="125" t="s">
        <v>309</v>
      </c>
      <c r="C35" s="126"/>
      <c r="D35" s="127"/>
      <c r="E35" s="128"/>
      <c r="F35" s="1127"/>
    </row>
    <row r="36" spans="1:6" s="111" customFormat="1" ht="25.5">
      <c r="A36" s="121"/>
      <c r="B36" s="125" t="s">
        <v>310</v>
      </c>
      <c r="C36" s="126"/>
      <c r="D36" s="127"/>
      <c r="E36" s="128"/>
      <c r="F36" s="1127"/>
    </row>
    <row r="37" spans="1:6" s="111" customFormat="1" ht="38.25">
      <c r="A37" s="121"/>
      <c r="B37" s="125" t="s">
        <v>311</v>
      </c>
      <c r="C37" s="126"/>
      <c r="D37" s="127"/>
      <c r="E37" s="128"/>
      <c r="F37" s="1127"/>
    </row>
    <row r="38" spans="1:6" s="111" customFormat="1">
      <c r="A38" s="409"/>
      <c r="B38" s="283"/>
      <c r="C38" s="413"/>
      <c r="D38" s="413"/>
      <c r="E38" s="465"/>
      <c r="F38" s="413"/>
    </row>
    <row r="39" spans="1:6" s="111" customFormat="1">
      <c r="A39" s="409"/>
      <c r="B39" s="282"/>
      <c r="C39" s="413"/>
      <c r="D39" s="413"/>
      <c r="E39" s="465"/>
      <c r="F39" s="413"/>
    </row>
    <row r="40" spans="1:6" s="123" customFormat="1" ht="76.5">
      <c r="A40" s="279" t="s">
        <v>945</v>
      </c>
      <c r="B40" s="399" t="s">
        <v>1250</v>
      </c>
      <c r="C40" s="124"/>
      <c r="D40" s="103"/>
      <c r="E40" s="104"/>
      <c r="F40" s="1127"/>
    </row>
    <row r="41" spans="1:6" s="123" customFormat="1" ht="38.25">
      <c r="A41" s="279"/>
      <c r="B41" s="399" t="s">
        <v>1133</v>
      </c>
      <c r="C41" s="124" t="s">
        <v>1000</v>
      </c>
      <c r="D41" s="127">
        <v>1500</v>
      </c>
      <c r="E41" s="128"/>
      <c r="F41" s="1127">
        <f t="shared" ref="F41:F46" si="0">D41*E41</f>
        <v>0</v>
      </c>
    </row>
    <row r="42" spans="1:6" s="123" customFormat="1" ht="38.25">
      <c r="A42" s="279"/>
      <c r="B42" s="399" t="s">
        <v>1134</v>
      </c>
      <c r="C42" s="124" t="s">
        <v>1000</v>
      </c>
      <c r="D42" s="127">
        <v>1200</v>
      </c>
      <c r="E42" s="128"/>
      <c r="F42" s="1127">
        <f t="shared" si="0"/>
        <v>0</v>
      </c>
    </row>
    <row r="43" spans="1:6" s="123" customFormat="1" ht="38.25">
      <c r="A43" s="279"/>
      <c r="B43" s="399" t="s">
        <v>1079</v>
      </c>
      <c r="C43" s="124" t="s">
        <v>1000</v>
      </c>
      <c r="D43" s="127">
        <v>500</v>
      </c>
      <c r="E43" s="128"/>
      <c r="F43" s="1127">
        <f t="shared" si="0"/>
        <v>0</v>
      </c>
    </row>
    <row r="44" spans="1:6" s="123" customFormat="1" ht="38.25">
      <c r="A44" s="279"/>
      <c r="B44" s="399" t="s">
        <v>1252</v>
      </c>
      <c r="C44" s="124" t="s">
        <v>1000</v>
      </c>
      <c r="D44" s="127">
        <v>800</v>
      </c>
      <c r="E44" s="128"/>
      <c r="F44" s="1127">
        <f t="shared" si="0"/>
        <v>0</v>
      </c>
    </row>
    <row r="45" spans="1:6" s="123" customFormat="1" ht="25.5">
      <c r="A45" s="279"/>
      <c r="B45" s="399" t="s">
        <v>1251</v>
      </c>
      <c r="C45" s="124" t="s">
        <v>946</v>
      </c>
      <c r="D45" s="127">
        <v>58</v>
      </c>
      <c r="E45" s="128"/>
      <c r="F45" s="1127">
        <f t="shared" si="0"/>
        <v>0</v>
      </c>
    </row>
    <row r="46" spans="1:6" s="123" customFormat="1">
      <c r="A46" s="279"/>
      <c r="B46" s="399" t="s">
        <v>1099</v>
      </c>
      <c r="C46" s="124" t="s">
        <v>1000</v>
      </c>
      <c r="D46" s="127">
        <v>180</v>
      </c>
      <c r="E46" s="128"/>
      <c r="F46" s="1127">
        <f t="shared" si="0"/>
        <v>0</v>
      </c>
    </row>
    <row r="47" spans="1:6" s="111" customFormat="1">
      <c r="A47" s="409"/>
      <c r="B47" s="282"/>
      <c r="C47" s="413"/>
      <c r="D47" s="413"/>
      <c r="E47" s="465"/>
      <c r="F47" s="413"/>
    </row>
    <row r="48" spans="1:6" s="111" customFormat="1" ht="51">
      <c r="A48" s="574" t="s">
        <v>947</v>
      </c>
      <c r="B48" s="125" t="s">
        <v>1078</v>
      </c>
      <c r="C48" s="129" t="s">
        <v>952</v>
      </c>
      <c r="D48" s="579">
        <v>1</v>
      </c>
      <c r="E48" s="586"/>
      <c r="F48" s="1127">
        <f>D48*E48</f>
        <v>0</v>
      </c>
    </row>
    <row r="49" spans="1:6" s="111" customFormat="1">
      <c r="A49" s="409"/>
      <c r="B49" s="413"/>
      <c r="C49" s="413"/>
      <c r="D49" s="413"/>
      <c r="E49" s="465"/>
      <c r="F49" s="413"/>
    </row>
    <row r="50" spans="1:6" s="247" customFormat="1">
      <c r="A50" s="662"/>
      <c r="B50" s="277" t="s">
        <v>306</v>
      </c>
      <c r="C50" s="294"/>
      <c r="D50" s="295"/>
      <c r="E50" s="296"/>
      <c r="F50" s="1176">
        <f>SUM(F41:F49)</f>
        <v>0</v>
      </c>
    </row>
    <row r="51" spans="1:6" s="111" customFormat="1">
      <c r="A51" s="661"/>
      <c r="B51" s="100"/>
      <c r="C51" s="284"/>
      <c r="D51" s="285"/>
      <c r="E51" s="286"/>
      <c r="F51" s="1181"/>
    </row>
    <row r="52" spans="1:6" s="111" customFormat="1">
      <c r="A52" s="162"/>
      <c r="B52" s="113"/>
      <c r="C52" s="114"/>
      <c r="D52" s="400"/>
      <c r="E52" s="110"/>
      <c r="F52" s="1181"/>
    </row>
    <row r="53" spans="1:6" s="246" customFormat="1">
      <c r="A53" s="233" t="s">
        <v>297</v>
      </c>
      <c r="B53" s="248" t="s">
        <v>1132</v>
      </c>
      <c r="C53" s="301"/>
      <c r="D53" s="293"/>
      <c r="E53" s="300"/>
      <c r="F53" s="1175"/>
    </row>
    <row r="54" spans="1:6" s="111" customFormat="1">
      <c r="A54" s="383"/>
      <c r="B54" s="427"/>
      <c r="C54" s="425"/>
      <c r="D54" s="426"/>
      <c r="E54" s="457"/>
      <c r="F54" s="1124"/>
    </row>
    <row r="55" spans="1:6" s="111" customFormat="1">
      <c r="A55" s="578"/>
      <c r="B55" s="429" t="s">
        <v>940</v>
      </c>
      <c r="C55" s="430" t="s">
        <v>941</v>
      </c>
      <c r="D55" s="431" t="s">
        <v>942</v>
      </c>
      <c r="E55" s="458" t="s">
        <v>943</v>
      </c>
      <c r="F55" s="1179" t="s">
        <v>944</v>
      </c>
    </row>
    <row r="56" spans="1:6" s="111" customFormat="1">
      <c r="A56" s="116"/>
      <c r="B56" s="117"/>
      <c r="C56" s="118"/>
      <c r="D56" s="119"/>
      <c r="E56" s="120"/>
      <c r="F56" s="1180"/>
    </row>
    <row r="57" spans="1:6" s="111" customFormat="1">
      <c r="A57" s="409"/>
      <c r="B57" s="413"/>
      <c r="C57" s="413"/>
      <c r="D57" s="413"/>
      <c r="E57" s="465"/>
      <c r="F57" s="413"/>
    </row>
    <row r="58" spans="1:6" s="111" customFormat="1" ht="38.25">
      <c r="A58" s="409" t="s">
        <v>945</v>
      </c>
      <c r="B58" s="580" t="s">
        <v>1080</v>
      </c>
      <c r="C58" s="441"/>
      <c r="D58" s="581"/>
      <c r="E58" s="465"/>
      <c r="F58" s="413"/>
    </row>
    <row r="59" spans="1:6" s="111" customFormat="1" ht="51">
      <c r="A59" s="409"/>
      <c r="B59" s="580" t="s">
        <v>1081</v>
      </c>
      <c r="C59" s="441" t="s">
        <v>946</v>
      </c>
      <c r="D59" s="581">
        <v>282</v>
      </c>
      <c r="E59" s="587"/>
      <c r="F59" s="1127">
        <f>D59*E59</f>
        <v>0</v>
      </c>
    </row>
    <row r="60" spans="1:6" s="111" customFormat="1">
      <c r="A60" s="409"/>
      <c r="B60" s="413"/>
      <c r="C60" s="413"/>
      <c r="D60" s="413"/>
      <c r="E60" s="465"/>
      <c r="F60" s="413"/>
    </row>
    <row r="61" spans="1:6" s="247" customFormat="1">
      <c r="A61" s="662"/>
      <c r="B61" s="277" t="s">
        <v>872</v>
      </c>
      <c r="C61" s="294"/>
      <c r="D61" s="295"/>
      <c r="E61" s="296"/>
      <c r="F61" s="1176">
        <f>SUM(F59)</f>
        <v>0</v>
      </c>
    </row>
    <row r="62" spans="1:6" s="111" customFormat="1">
      <c r="A62" s="409"/>
      <c r="B62" s="413"/>
      <c r="C62" s="413"/>
      <c r="D62" s="413"/>
      <c r="E62" s="465"/>
      <c r="F62" s="413"/>
    </row>
    <row r="63" spans="1:6" s="111" customFormat="1">
      <c r="A63" s="409"/>
      <c r="B63" s="413"/>
      <c r="C63" s="413"/>
      <c r="D63" s="413"/>
      <c r="E63" s="465"/>
      <c r="F63" s="413"/>
    </row>
    <row r="64" spans="1:6" s="111" customFormat="1">
      <c r="A64" s="409"/>
      <c r="B64" s="413"/>
      <c r="C64" s="413"/>
      <c r="D64" s="413"/>
      <c r="E64" s="465"/>
      <c r="F64" s="413"/>
    </row>
    <row r="65" spans="1:6" s="111" customFormat="1">
      <c r="A65" s="409"/>
      <c r="B65" s="413"/>
      <c r="C65" s="413"/>
      <c r="D65" s="413"/>
      <c r="E65" s="465"/>
      <c r="F65" s="413"/>
    </row>
    <row r="66" spans="1:6" s="111" customFormat="1">
      <c r="A66" s="409"/>
      <c r="B66" s="413"/>
      <c r="C66" s="413"/>
      <c r="D66" s="413"/>
      <c r="E66" s="465"/>
      <c r="F66" s="413"/>
    </row>
    <row r="67" spans="1:6" s="111" customFormat="1">
      <c r="A67" s="409"/>
      <c r="B67" s="413"/>
      <c r="C67" s="413"/>
      <c r="D67" s="413"/>
      <c r="E67" s="465"/>
      <c r="F67" s="413"/>
    </row>
    <row r="68" spans="1:6" s="111" customFormat="1">
      <c r="A68" s="409"/>
      <c r="B68" s="413"/>
      <c r="C68" s="413"/>
      <c r="D68" s="413"/>
      <c r="E68" s="465"/>
      <c r="F68" s="413"/>
    </row>
    <row r="69" spans="1:6" s="111" customFormat="1">
      <c r="A69" s="409"/>
      <c r="B69" s="413"/>
      <c r="C69" s="413"/>
      <c r="D69" s="413"/>
      <c r="E69" s="465"/>
      <c r="F69" s="413"/>
    </row>
    <row r="70" spans="1:6" s="111" customFormat="1">
      <c r="A70" s="409"/>
      <c r="B70" s="413"/>
      <c r="C70" s="413"/>
      <c r="D70" s="413"/>
      <c r="E70" s="465"/>
      <c r="F70" s="413"/>
    </row>
    <row r="71" spans="1:6" s="111" customFormat="1">
      <c r="A71" s="409"/>
      <c r="B71" s="413"/>
      <c r="C71" s="413"/>
      <c r="D71" s="413"/>
      <c r="E71" s="465"/>
      <c r="F71" s="413"/>
    </row>
    <row r="72" spans="1:6" s="111" customFormat="1">
      <c r="A72" s="409"/>
      <c r="B72" s="413"/>
      <c r="C72" s="413"/>
      <c r="D72" s="413"/>
      <c r="E72" s="465"/>
      <c r="F72" s="413"/>
    </row>
    <row r="73" spans="1:6" s="111" customFormat="1">
      <c r="A73" s="409"/>
      <c r="B73" s="413"/>
      <c r="C73" s="413"/>
      <c r="D73" s="413"/>
      <c r="E73" s="465"/>
      <c r="F73" s="413"/>
    </row>
  </sheetData>
  <sheetProtection password="EBCE" sheet="1"/>
  <protectedRanges>
    <protectedRange sqref="F48 F59 F21 F18 F41:F46" name="Obseg5_4_2"/>
    <protectedRange sqref="F28 F22:F25 F19" name="Obseg5_4_2_4_1_1"/>
    <protectedRange sqref="E17" name="Obseg5_2_6_1"/>
    <protectedRange sqref="F17" name="Obseg5_4_4_6_1"/>
    <protectedRange sqref="E28 E20:F20 E21:E25 E18:E19" name="Obseg5_3_1_2_1"/>
    <protectedRange sqref="E33:F37" name="Obseg5_13_1"/>
    <protectedRange sqref="E32:F32" name="Obseg5_11_1_1_1"/>
    <protectedRange sqref="E53:F53 E7:F7" name="Obseg5_15_1"/>
    <protectedRange sqref="E52:F52" name="Obseg5_20_1"/>
    <protectedRange sqref="E56:F56" name="Obseg5_11_1_1_2"/>
    <protectedRange sqref="E51" name="Obseg5_20_1_1"/>
    <protectedRange sqref="F51" name="Obseg5_4_4_14_1_1"/>
    <protectedRange sqref="E50:F50 E61:F61 E26:F27" name="Obseg5_20_1_2"/>
    <protectedRange sqref="F40" name="Obseg5_4_4_7_1"/>
    <protectedRange sqref="E40" name="Obseg5_3_1_2"/>
    <protectedRange sqref="E41" name="Obseg5_13_1_1"/>
    <protectedRange sqref="E42" name="Obseg5_13_1_2"/>
    <protectedRange sqref="E43:E45" name="Obseg5_13_1_3"/>
    <protectedRange sqref="E46" name="Obseg5_13_1_4"/>
    <protectedRange sqref="F1:G1" name="Obseg5_14_1_1"/>
    <protectedRange sqref="E10:F10" name="Obseg5_15_1_1"/>
  </protectedRanges>
  <phoneticPr fontId="113" type="noConversion"/>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7</vt:i4>
      </vt:variant>
    </vt:vector>
  </HeadingPairs>
  <TitlesOfParts>
    <vt:vector size="23" baseType="lpstr">
      <vt:lpstr>Rekapitulacija</vt:lpstr>
      <vt:lpstr>Uvodna splošna določila</vt:lpstr>
      <vt:lpstr>I. Ruš. dela</vt:lpstr>
      <vt:lpstr>II. Zemeljska dela</vt:lpstr>
      <vt:lpstr>III.Betonska dela</vt:lpstr>
      <vt:lpstr>IV.Zidarska dela</vt:lpstr>
      <vt:lpstr>OBRTN. DELA</vt:lpstr>
      <vt:lpstr>C.Zunanja ureditev</vt:lpstr>
      <vt:lpstr>D.Kotlovnica</vt:lpstr>
      <vt:lpstr>F.Fasada</vt:lpstr>
      <vt:lpstr>EI-REKAPITULACIJA</vt:lpstr>
      <vt:lpstr>El- energetska sanacija</vt:lpstr>
      <vt:lpstr>EI-KOTLOVNICA - energetska sanc</vt:lpstr>
      <vt:lpstr>CNS</vt:lpstr>
      <vt:lpstr>Rekapitulacija (2)</vt:lpstr>
      <vt:lpstr>3.Subvencionirano</vt:lpstr>
      <vt:lpstr>CNS!Področje_tiskanja</vt:lpstr>
      <vt:lpstr>D.Kotlovnica!Področje_tiskanja</vt:lpstr>
      <vt:lpstr>'EI-KOTLOVNICA - energetska sanc'!Področje_tiskanja</vt:lpstr>
      <vt:lpstr>'EI-REKAPITULACIJA'!Področje_tiskanja</vt:lpstr>
      <vt:lpstr>'IV.Zidarska dela'!Področje_tiskanja</vt:lpstr>
      <vt:lpstr>'OBRTN. DELA'!Področje_tiskanja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Ales Zupan</cp:lastModifiedBy>
  <cp:lastPrinted>2016-04-15T07:28:19Z</cp:lastPrinted>
  <dcterms:created xsi:type="dcterms:W3CDTF">2014-12-26T10:46:02Z</dcterms:created>
  <dcterms:modified xsi:type="dcterms:W3CDTF">2016-08-05T12:23:38Z</dcterms:modified>
</cp:coreProperties>
</file>